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\Desktop\FIN.PLAN 2024-2026\"/>
    </mc:Choice>
  </mc:AlternateContent>
  <bookViews>
    <workbookView xWindow="0" yWindow="0" windowWidth="23970" windowHeight="9600" firstSheet="3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7" l="1"/>
  <c r="E35" i="7" s="1"/>
  <c r="E10" i="7"/>
  <c r="E9" i="7" s="1"/>
  <c r="E17" i="7"/>
  <c r="E18" i="7"/>
  <c r="E53" i="7"/>
  <c r="E52" i="7" s="1"/>
  <c r="F52" i="7"/>
  <c r="F17" i="7"/>
  <c r="F18" i="7"/>
  <c r="E24" i="7"/>
  <c r="E13" i="7"/>
  <c r="B25" i="8" l="1"/>
  <c r="D12" i="3"/>
  <c r="D11" i="3" s="1"/>
  <c r="D10" i="3" s="1"/>
  <c r="E10" i="3"/>
  <c r="E12" i="3"/>
  <c r="D31" i="3"/>
  <c r="G14" i="10" l="1"/>
  <c r="F60" i="7" l="1"/>
  <c r="F59" i="7" s="1"/>
  <c r="E60" i="7"/>
  <c r="F63" i="7"/>
  <c r="E63" i="7"/>
  <c r="E46" i="7"/>
  <c r="F53" i="7"/>
  <c r="F57" i="7"/>
  <c r="E57" i="7"/>
  <c r="F47" i="7"/>
  <c r="F46" i="7" s="1"/>
  <c r="F44" i="7"/>
  <c r="F41" i="7" s="1"/>
  <c r="F42" i="7"/>
  <c r="E44" i="7"/>
  <c r="F36" i="7"/>
  <c r="F39" i="7"/>
  <c r="F37" i="7"/>
  <c r="E39" i="7"/>
  <c r="E36" i="7" s="1"/>
  <c r="F19" i="7"/>
  <c r="F20" i="7"/>
  <c r="F15" i="7"/>
  <c r="F14" i="7" s="1"/>
  <c r="F13" i="7" s="1"/>
  <c r="F10" i="7"/>
  <c r="F9" i="7" s="1"/>
  <c r="F8" i="7" s="1"/>
  <c r="E15" i="7"/>
  <c r="E14" i="7" s="1"/>
  <c r="E8" i="7"/>
  <c r="E7" i="7" s="1"/>
  <c r="C10" i="5"/>
  <c r="C11" i="5"/>
  <c r="B11" i="5"/>
  <c r="B10" i="5" s="1"/>
  <c r="C33" i="8"/>
  <c r="D33" i="8"/>
  <c r="C48" i="8"/>
  <c r="E20" i="8"/>
  <c r="F20" i="8"/>
  <c r="C25" i="8"/>
  <c r="E30" i="3"/>
  <c r="D36" i="3"/>
  <c r="E36" i="3"/>
  <c r="E31" i="3"/>
  <c r="H22" i="3"/>
  <c r="G22" i="3"/>
  <c r="F22" i="3"/>
  <c r="E22" i="3"/>
  <c r="D22" i="3"/>
  <c r="E20" i="3"/>
  <c r="D20" i="3"/>
  <c r="E11" i="3"/>
  <c r="E16" i="3"/>
  <c r="H34" i="10"/>
  <c r="H22" i="10"/>
  <c r="H65" i="7"/>
  <c r="H66" i="7"/>
  <c r="I66" i="7"/>
  <c r="I65" i="7" s="1"/>
  <c r="G65" i="7"/>
  <c r="G66" i="7"/>
  <c r="H47" i="7"/>
  <c r="I47" i="7"/>
  <c r="G47" i="7"/>
  <c r="H24" i="7"/>
  <c r="I24" i="7"/>
  <c r="H20" i="7"/>
  <c r="I20" i="7"/>
  <c r="I19" i="7" s="1"/>
  <c r="G20" i="7"/>
  <c r="G19" i="7" s="1"/>
  <c r="G18" i="7" s="1"/>
  <c r="G24" i="7"/>
  <c r="E34" i="7" l="1"/>
  <c r="E6" i="7" s="1"/>
  <c r="F35" i="7"/>
  <c r="F34" i="7" s="1"/>
  <c r="D30" i="3"/>
  <c r="F7" i="7"/>
  <c r="H19" i="7"/>
  <c r="F6" i="7" l="1"/>
  <c r="H57" i="7"/>
  <c r="I57" i="7"/>
  <c r="H42" i="7"/>
  <c r="I42" i="7"/>
  <c r="H39" i="7"/>
  <c r="I39" i="7"/>
  <c r="H15" i="7"/>
  <c r="H14" i="7" s="1"/>
  <c r="H13" i="7" s="1"/>
  <c r="I15" i="7"/>
  <c r="I14" i="7" s="1"/>
  <c r="I13" i="7" s="1"/>
  <c r="H10" i="7"/>
  <c r="H9" i="7" s="1"/>
  <c r="I10" i="7"/>
  <c r="I9" i="7" s="1"/>
  <c r="I8" i="7" s="1"/>
  <c r="G10" i="7"/>
  <c r="G9" i="7" s="1"/>
  <c r="G14" i="7"/>
  <c r="G13" i="7" s="1"/>
  <c r="I63" i="7"/>
  <c r="H63" i="7"/>
  <c r="G63" i="7"/>
  <c r="I60" i="7"/>
  <c r="H60" i="7"/>
  <c r="G60" i="7"/>
  <c r="G57" i="7"/>
  <c r="I53" i="7"/>
  <c r="H53" i="7"/>
  <c r="G53" i="7"/>
  <c r="I50" i="7"/>
  <c r="I46" i="7" s="1"/>
  <c r="H50" i="7"/>
  <c r="H46" i="7" s="1"/>
  <c r="G50" i="7"/>
  <c r="I44" i="7"/>
  <c r="H44" i="7"/>
  <c r="G44" i="7"/>
  <c r="G42" i="7"/>
  <c r="G39" i="7"/>
  <c r="I37" i="7"/>
  <c r="H37" i="7"/>
  <c r="G37" i="7"/>
  <c r="G36" i="7" s="1"/>
  <c r="I32" i="7"/>
  <c r="I31" i="7" s="1"/>
  <c r="I30" i="7" s="1"/>
  <c r="H32" i="7"/>
  <c r="H31" i="7" s="1"/>
  <c r="H30" i="7" s="1"/>
  <c r="G32" i="7"/>
  <c r="G31" i="7" s="1"/>
  <c r="G30" i="7" s="1"/>
  <c r="I28" i="7"/>
  <c r="I27" i="7" s="1"/>
  <c r="I26" i="7" s="1"/>
  <c r="H28" i="7"/>
  <c r="H27" i="7" s="1"/>
  <c r="H26" i="7" s="1"/>
  <c r="G28" i="7"/>
  <c r="G27" i="7" s="1"/>
  <c r="G26" i="7" s="1"/>
  <c r="G8" i="7" l="1"/>
  <c r="G7" i="7"/>
  <c r="G59" i="7"/>
  <c r="G17" i="7"/>
  <c r="H18" i="7"/>
  <c r="H17" i="7" s="1"/>
  <c r="I18" i="7"/>
  <c r="I17" i="7" s="1"/>
  <c r="I41" i="7"/>
  <c r="H41" i="7"/>
  <c r="G41" i="7"/>
  <c r="G35" i="7" s="1"/>
  <c r="H59" i="7"/>
  <c r="I59" i="7"/>
  <c r="H52" i="7"/>
  <c r="I52" i="7"/>
  <c r="H36" i="7"/>
  <c r="I36" i="7"/>
  <c r="I35" i="7" s="1"/>
  <c r="H7" i="7"/>
  <c r="H8" i="7"/>
  <c r="I7" i="7"/>
  <c r="G52" i="7"/>
  <c r="G46" i="7"/>
  <c r="F11" i="5"/>
  <c r="E11" i="5"/>
  <c r="H35" i="7" l="1"/>
  <c r="G34" i="7"/>
  <c r="G6" i="7" s="1"/>
  <c r="H34" i="7"/>
  <c r="H6" i="7" s="1"/>
  <c r="I34" i="7"/>
  <c r="I6" i="7" s="1"/>
  <c r="E10" i="5"/>
  <c r="F10" i="5"/>
  <c r="D11" i="5"/>
  <c r="D10" i="5" s="1"/>
  <c r="F48" i="8" l="1"/>
  <c r="E48" i="8"/>
  <c r="D48" i="8"/>
  <c r="B48" i="8"/>
  <c r="F46" i="8"/>
  <c r="E46" i="8"/>
  <c r="D46" i="8"/>
  <c r="C46" i="8"/>
  <c r="B46" i="8"/>
  <c r="F43" i="8"/>
  <c r="E43" i="8"/>
  <c r="D43" i="8"/>
  <c r="C43" i="8"/>
  <c r="B43" i="8"/>
  <c r="F41" i="8"/>
  <c r="E41" i="8"/>
  <c r="D41" i="8"/>
  <c r="C41" i="8"/>
  <c r="B41" i="8"/>
  <c r="F39" i="8"/>
  <c r="E39" i="8"/>
  <c r="D39" i="8"/>
  <c r="C39" i="8"/>
  <c r="B39" i="8"/>
  <c r="B33" i="8" s="1"/>
  <c r="F37" i="8"/>
  <c r="E37" i="8"/>
  <c r="D37" i="8"/>
  <c r="C37" i="8"/>
  <c r="B37" i="8"/>
  <c r="F34" i="8"/>
  <c r="E34" i="8"/>
  <c r="D34" i="8"/>
  <c r="C34" i="8"/>
  <c r="B34" i="8"/>
  <c r="B11" i="8"/>
  <c r="C11" i="8"/>
  <c r="D11" i="8"/>
  <c r="E11" i="8"/>
  <c r="E10" i="8" s="1"/>
  <c r="F11" i="8"/>
  <c r="F10" i="8" s="1"/>
  <c r="B14" i="8"/>
  <c r="C14" i="8"/>
  <c r="D14" i="8"/>
  <c r="E14" i="8"/>
  <c r="F14" i="8"/>
  <c r="B16" i="8"/>
  <c r="C16" i="8"/>
  <c r="D16" i="8"/>
  <c r="E16" i="8"/>
  <c r="F16" i="8"/>
  <c r="B18" i="8"/>
  <c r="C18" i="8"/>
  <c r="D18" i="8"/>
  <c r="E18" i="8"/>
  <c r="F18" i="8"/>
  <c r="B20" i="8"/>
  <c r="C20" i="8"/>
  <c r="D20" i="8"/>
  <c r="B23" i="8"/>
  <c r="C23" i="8"/>
  <c r="D23" i="8"/>
  <c r="E23" i="8"/>
  <c r="F23" i="8"/>
  <c r="D25" i="8"/>
  <c r="E25" i="8"/>
  <c r="F25" i="8"/>
  <c r="G36" i="3"/>
  <c r="H36" i="3"/>
  <c r="G31" i="3"/>
  <c r="H31" i="3"/>
  <c r="F31" i="3"/>
  <c r="F30" i="3" s="1"/>
  <c r="F36" i="3"/>
  <c r="G20" i="3"/>
  <c r="H20" i="3"/>
  <c r="G16" i="3"/>
  <c r="H16" i="3"/>
  <c r="G12" i="3"/>
  <c r="H12" i="3"/>
  <c r="F20" i="3"/>
  <c r="F16" i="3"/>
  <c r="F12" i="3"/>
  <c r="F11" i="3" s="1"/>
  <c r="F10" i="3" s="1"/>
  <c r="E33" i="8" l="1"/>
  <c r="F33" i="8"/>
  <c r="C10" i="8"/>
  <c r="D10" i="8"/>
  <c r="B10" i="8"/>
  <c r="H30" i="3"/>
  <c r="G30" i="3"/>
  <c r="G11" i="3"/>
  <c r="G10" i="3" s="1"/>
  <c r="H11" i="3"/>
  <c r="H10" i="3" s="1"/>
  <c r="F37" i="10"/>
  <c r="G34" i="10" s="1"/>
  <c r="G37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F14" i="10" l="1"/>
  <c r="F22" i="10"/>
  <c r="F28" i="10" s="1"/>
  <c r="F29" i="10" s="1"/>
  <c r="G22" i="10"/>
  <c r="G28" i="10" s="1"/>
  <c r="G29" i="10" s="1"/>
  <c r="J14" i="10"/>
  <c r="J22" i="10" s="1"/>
  <c r="J28" i="10" s="1"/>
  <c r="J29" i="10" s="1"/>
  <c r="I14" i="10"/>
  <c r="H14" i="10"/>
  <c r="H28" i="10" s="1"/>
  <c r="I22" i="10" l="1"/>
  <c r="I28" i="10" s="1"/>
  <c r="I29" i="10" s="1"/>
</calcChain>
</file>

<file path=xl/sharedStrings.xml><?xml version="1.0" encoding="utf-8"?>
<sst xmlns="http://schemas.openxmlformats.org/spreadsheetml/2006/main" count="282" uniqueCount="141">
  <si>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</si>
  <si>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</si>
  <si>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</si>
  <si>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</si>
  <si>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</si>
  <si>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</si>
  <si>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</si>
  <si>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</si>
  <si>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</si>
  <si>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</si>
  <si>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</si>
  <si>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</si>
  <si>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</si>
  <si>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</si>
  <si>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</si>
  <si>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</si>
  <si>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</si>
  <si>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</si>
  <si>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</si>
  <si>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</si>
  <si>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</si>
  <si>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</si>
  <si>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</si>
  <si>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</si>
  <si>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</si>
  <si>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</si>
  <si>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</si>
  <si>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</si>
  <si>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</si>
  <si>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</si>
  <si>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</si>
  <si>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</si>
  <si>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</si>
  <si>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</si>
  <si>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</si>
  <si>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</si>
  <si>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</si>
  <si>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</si>
  <si>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</si>
  <si>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</si>
  <si>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</si>
  <si>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</si>
  <si>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</si>
  <si>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</si>
  <si>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</si>
  <si>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</si>
  <si>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</si>
  <si>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</si>
  <si>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</si>
  <si>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</si>
  <si>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</si>
  <si>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</si>
  <si>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</si>
  <si>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</si>
  <si>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</si>
  <si>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</si>
  <si>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</si>
  <si>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</si>
  <si>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</si>
  <si>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</si>
  <si>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</si>
  <si>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</si>
  <si>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</si>
  <si>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</si>
  <si>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</si>
  <si>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</si>
  <si>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</si>
  <si>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</si>
  <si>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</si>
  <si>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</si>
  <si>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</si>
  <si>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</si>
  <si>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OSNOVNE ŠKOLE OROSLAVJE
ZA 2024. I PROJEKCIJA ZA 2025. I 2026. GODINU</t>
  </si>
  <si>
    <t>Prihodi po posebnim propisima</t>
  </si>
  <si>
    <t>Prohodi od prodaje proizvoda i robe te pruženih usluga</t>
  </si>
  <si>
    <t>Donacije od pravnih i fizičkih osoba izvan općeg proračuna</t>
  </si>
  <si>
    <t>Prihodi od prodaje neproizvedene dugotrajne imovine</t>
  </si>
  <si>
    <t>Pomoći od subjekata unutar općeg proračuna - GRAD OROSLAVJE</t>
  </si>
  <si>
    <t>Pomoći od subjekata unutar općeg proračuna - MZO</t>
  </si>
  <si>
    <t xml:space="preserve">Pomoći od subjekata unutar općeg proračuna </t>
  </si>
  <si>
    <t>Prohodi od prodaje proizvoda i robe te pruženih usluga-VP</t>
  </si>
  <si>
    <t>Financijski rashodi</t>
  </si>
  <si>
    <t>Nagnade građanima i kućanstvima</t>
  </si>
  <si>
    <t>2 Donacije</t>
  </si>
  <si>
    <t>2.1.1 Donacija PK</t>
  </si>
  <si>
    <t xml:space="preserve">  1.3. Decentralizacija</t>
  </si>
  <si>
    <t>3.1.1 Vlastiti prihodi PK</t>
  </si>
  <si>
    <t>4.3.1 Posebne namjene</t>
  </si>
  <si>
    <t>5.2.1 Ministarstvo</t>
  </si>
  <si>
    <t>5.4.1 JLS</t>
  </si>
  <si>
    <t>7 Prihodi od prodaje nefinancijske imovine</t>
  </si>
  <si>
    <t>7.1. Prihodi od prodaje
 nefinancijske imovine</t>
  </si>
  <si>
    <t>9 Višak/manjak prihoda</t>
  </si>
  <si>
    <t>7.1.1 Višak prihoda od prodaje nefinancijske imovine</t>
  </si>
  <si>
    <t xml:space="preserve">  1.1. Županija ostalo</t>
  </si>
  <si>
    <t>09 Obrazovanje</t>
  </si>
  <si>
    <t>091 Predškolsko i osnovno obrazovanje</t>
  </si>
  <si>
    <t>096 Dodatne usluge u obrazovanju</t>
  </si>
  <si>
    <t>PROGRAM J01</t>
  </si>
  <si>
    <t>OBRAZOVANJE</t>
  </si>
  <si>
    <t>PROGRAM 1000</t>
  </si>
  <si>
    <t>OSNOVNO OBRAZOVANJE - ZAKONSKI STANDARD</t>
  </si>
  <si>
    <t>Aktivnost A102000</t>
  </si>
  <si>
    <t>Redovni poslovi ustanova osnovnog obrazovanja</t>
  </si>
  <si>
    <t>Izvor financiranja 1.3.</t>
  </si>
  <si>
    <t>Decentralizacija</t>
  </si>
  <si>
    <t>Aktivnost T103000</t>
  </si>
  <si>
    <t>Oprema, informat., nabava pomagala OŠ</t>
  </si>
  <si>
    <t>PROGRAM 1003</t>
  </si>
  <si>
    <t>DOPUNSKI NASTAVNI I VANNASTAVNI PROGRAM ŠKOLA I OBRAZ.INSTIT.</t>
  </si>
  <si>
    <t>Dopunski nastavni i vannastavni program škola i obrazovnih instit.</t>
  </si>
  <si>
    <t>Izvor financiranja 1.1.</t>
  </si>
  <si>
    <t>Opći prihodi i primici</t>
  </si>
  <si>
    <t>Aktivnost A102006</t>
  </si>
  <si>
    <t>Program Građanskog odgoja u školi</t>
  </si>
  <si>
    <t>Dopunska sred. za mat. rashode i opremu škole  e-Tehničar</t>
  </si>
  <si>
    <t xml:space="preserve">Rashodi za zaposlene </t>
  </si>
  <si>
    <t>Aktivnost A102001</t>
  </si>
  <si>
    <t>Financiranje - ostali rashodi OŠ</t>
  </si>
  <si>
    <t>Rashod za nabavu nefinancijske imovine</t>
  </si>
  <si>
    <t>Vlastiti prihodi</t>
  </si>
  <si>
    <t>Posebne namjene</t>
  </si>
  <si>
    <t>Ministarstvo</t>
  </si>
  <si>
    <t xml:space="preserve">Naknade građanima i kućanstvima na temelju osiguranja i druge naknade </t>
  </si>
  <si>
    <t>JLS</t>
  </si>
  <si>
    <t>Opći prihodi i primici-izvorna KZŽ</t>
  </si>
  <si>
    <t>Opći prihodi i primici-dod.sredstva KZŽ</t>
  </si>
  <si>
    <t>Izvor financiranja 2.1.1</t>
  </si>
  <si>
    <t>Donacije PK</t>
  </si>
  <si>
    <t>Izvor financiranja 3.1.1.</t>
  </si>
  <si>
    <t>Izvor financiranja 4.3.1</t>
  </si>
  <si>
    <t>Izvor financiranja 5.2.1</t>
  </si>
  <si>
    <t>Izvor financiranja 5.4.1</t>
  </si>
  <si>
    <t>Izvor financiranja 7.1.1</t>
  </si>
  <si>
    <t>Prihod od prodaje nefinancijske imovine</t>
  </si>
  <si>
    <t>Rashodi za nabavu dug. imovine</t>
  </si>
  <si>
    <t>Rashodi za nabavu dug.imovine</t>
  </si>
  <si>
    <t>Vlastiti izvori</t>
  </si>
  <si>
    <t>Rezultat poslovanja-prijenos viška</t>
  </si>
  <si>
    <t>7.1.1 Prodaja nefinancijske imovine-višak</t>
  </si>
  <si>
    <t>4.3.1 Posebne namjene-višak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</si>
</sst>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3" fontId="16" fillId="2" borderId="4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0" fontId="22" fillId="0" borderId="0" xfId="0" applyFont="1"/>
    <xf numFmtId="3" fontId="6" fillId="0" borderId="3" xfId="0" applyNumberFormat="1" applyFont="1" applyFill="1" applyBorder="1" applyAlignment="1" applyProtection="1">
      <alignment horizontal="center" vertical="center" wrapText="1"/>
    </xf>
    <xf numFmtId="14" fontId="16" fillId="0" borderId="3" xfId="0" applyNumberFormat="1" applyFont="1" applyFill="1" applyBorder="1" applyAlignment="1" applyProtection="1">
      <alignment horizontal="left" vertical="center" wrapText="1"/>
    </xf>
    <xf numFmtId="3" fontId="16" fillId="2" borderId="3" xfId="0" applyNumberFormat="1" applyFont="1" applyFill="1" applyBorder="1" applyAlignment="1" applyProtection="1">
      <alignment horizontal="right" wrapText="1"/>
    </xf>
    <xf numFmtId="14" fontId="8" fillId="2" borderId="3" xfId="0" quotePrefix="1" applyNumberFormat="1" applyFont="1" applyFill="1" applyBorder="1" applyAlignment="1">
      <alignment horizontal="left" vertical="center" wrapText="1"/>
    </xf>
    <xf numFmtId="14" fontId="9" fillId="2" borderId="3" xfId="0" quotePrefix="1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4" fontId="2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0" borderId="3" xfId="0" applyBorder="1"/>
    <xf numFmtId="0" fontId="25" fillId="0" borderId="3" xfId="0" applyFont="1" applyBorder="1"/>
    <xf numFmtId="4" fontId="9" fillId="2" borderId="3" xfId="0" applyNumberFormat="1" applyFont="1" applyFill="1" applyBorder="1" applyAlignment="1">
      <alignment horizontal="right"/>
    </xf>
    <xf numFmtId="0" fontId="25" fillId="0" borderId="0" xfId="0" applyFont="1"/>
    <xf numFmtId="0" fontId="8" fillId="2" borderId="4" xfId="0" applyNumberFormat="1" applyFont="1" applyFill="1" applyBorder="1" applyAlignment="1" applyProtection="1">
      <alignment horizontal="left" vertical="center" wrapText="1"/>
    </xf>
    <xf numFmtId="4" fontId="7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0" fontId="26" fillId="0" borderId="0" xfId="0" applyFont="1"/>
    <xf numFmtId="3" fontId="27" fillId="0" borderId="3" xfId="0" applyNumberFormat="1" applyFont="1" applyBorder="1"/>
    <xf numFmtId="3" fontId="28" fillId="0" borderId="3" xfId="0" applyNumberFormat="1" applyFont="1" applyBorder="1"/>
    <xf numFmtId="3" fontId="29" fillId="0" borderId="3" xfId="0" applyNumberFormat="1" applyFont="1" applyBorder="1"/>
    <xf numFmtId="3" fontId="23" fillId="2" borderId="4" xfId="0" applyNumberFormat="1" applyFont="1" applyFill="1" applyBorder="1" applyAlignment="1">
      <alignment horizontal="right"/>
    </xf>
    <xf numFmtId="0" fontId="30" fillId="0" borderId="3" xfId="0" applyFont="1" applyBorder="1"/>
    <xf numFmtId="3" fontId="30" fillId="0" borderId="3" xfId="0" applyNumberFormat="1" applyFont="1" applyBorder="1"/>
    <xf numFmtId="4" fontId="30" fillId="0" borderId="3" xfId="0" applyNumberFormat="1" applyFont="1" applyBorder="1"/>
    <xf numFmtId="3" fontId="23" fillId="2" borderId="3" xfId="0" applyNumberFormat="1" applyFont="1" applyFill="1" applyBorder="1" applyAlignment="1">
      <alignment horizontal="right"/>
    </xf>
    <xf numFmtId="0" fontId="15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9" fillId="2" borderId="2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 indent="1"/>
    </xf>
    <xf numFmtId="0" fontId="7" fillId="2" borderId="2" xfId="0" applyNumberFormat="1" applyFont="1" applyFill="1" applyBorder="1" applyAlignment="1" applyProtection="1">
      <alignment horizontal="left" vertical="center" wrapText="1" indent="1"/>
    </xf>
    <xf numFmtId="0" fontId="7" fillId="2" borderId="4" xfId="0" applyNumberFormat="1" applyFont="1" applyFill="1" applyBorder="1" applyAlignment="1" applyProtection="1">
      <alignment horizontal="left" vertical="center" wrapText="1" indent="1"/>
    </xf>
    <xf numFmtId="0" fontId="24" fillId="2" borderId="1" xfId="0" applyNumberFormat="1" applyFont="1" applyFill="1" applyBorder="1" applyAlignment="1" applyProtection="1">
      <alignment horizontal="left" vertical="center" wrapText="1"/>
    </xf>
    <xf numFmtId="0" fontId="24" fillId="2" borderId="2" xfId="0" applyNumberFormat="1" applyFont="1" applyFill="1" applyBorder="1" applyAlignment="1" applyProtection="1">
      <alignment horizontal="left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3" fontId="31" fillId="0" borderId="3" xfId="0" applyNumberFormat="1" applyFont="1" applyBorder="1"/>
    <xf numFmtId="0" fontId="1" fillId="0" borderId="3" xfId="0" applyFont="1" applyBorder="1"/>
    <xf numFmtId="0" fontId="33" fillId="0" borderId="3" xfId="0" applyFont="1" applyBorder="1"/>
    <xf numFmtId="0" fontId="34" fillId="0" borderId="0" xfId="0" applyFont="1"/>
    <xf numFmtId="3" fontId="9" fillId="0" borderId="3" xfId="0" applyNumberFormat="1" applyFont="1" applyBorder="1"/>
    <xf numFmtId="3" fontId="7" fillId="0" borderId="3" xfId="0" applyNumberFormat="1" applyFont="1" applyBorder="1"/>
    <xf numFmtId="3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F8" sqref="F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122" t="s">
        <v>18</v>
      </c>
      <c r="B3" s="122"/>
      <c r="C3" s="122"/>
      <c r="D3" s="122"/>
      <c r="E3" s="122"/>
      <c r="F3" s="122"/>
      <c r="G3" s="122"/>
      <c r="H3" s="122"/>
      <c r="I3" s="135"/>
      <c r="J3" s="135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122" t="s">
        <v>24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34</v>
      </c>
    </row>
    <row r="7" spans="1:10" ht="25.5" x14ac:dyDescent="0.25">
      <c r="A7" s="28"/>
      <c r="B7" s="29"/>
      <c r="C7" s="29"/>
      <c r="D7" s="30"/>
      <c r="E7" s="31"/>
      <c r="F7" s="3" t="s">
        <v>35</v>
      </c>
      <c r="G7" s="3" t="s">
        <v>33</v>
      </c>
      <c r="H7" s="3" t="s">
        <v>43</v>
      </c>
      <c r="I7" s="3" t="s">
        <v>44</v>
      </c>
      <c r="J7" s="3" t="s">
        <v>45</v>
      </c>
    </row>
    <row r="8" spans="1:10" x14ac:dyDescent="0.25">
      <c r="A8" s="127" t="s">
        <v>0</v>
      </c>
      <c r="B8" s="121"/>
      <c r="C8" s="121"/>
      <c r="D8" s="121"/>
      <c r="E8" s="136"/>
      <c r="F8" s="32">
        <f>F9+F10</f>
        <v>1290113.45</v>
      </c>
      <c r="G8" s="32">
        <f t="shared" ref="G8:J8" si="0">G9+G10</f>
        <v>1276410</v>
      </c>
      <c r="H8" s="32">
        <f t="shared" si="0"/>
        <v>1637671</v>
      </c>
      <c r="I8" s="32">
        <f t="shared" si="0"/>
        <v>1637671</v>
      </c>
      <c r="J8" s="32">
        <f t="shared" si="0"/>
        <v>1637671</v>
      </c>
    </row>
    <row r="9" spans="1:10" x14ac:dyDescent="0.25">
      <c r="A9" s="137" t="s">
        <v>37</v>
      </c>
      <c r="B9" s="138"/>
      <c r="C9" s="138"/>
      <c r="D9" s="138"/>
      <c r="E9" s="134"/>
      <c r="F9" s="33">
        <v>1289950.8799999999</v>
      </c>
      <c r="G9" s="33">
        <v>1276240</v>
      </c>
      <c r="H9" s="33">
        <v>1637671</v>
      </c>
      <c r="I9" s="33">
        <v>1637671</v>
      </c>
      <c r="J9" s="33">
        <v>1637671</v>
      </c>
    </row>
    <row r="10" spans="1:10" x14ac:dyDescent="0.25">
      <c r="A10" s="139" t="s">
        <v>38</v>
      </c>
      <c r="B10" s="134"/>
      <c r="C10" s="134"/>
      <c r="D10" s="134"/>
      <c r="E10" s="134"/>
      <c r="F10" s="33">
        <v>162.57</v>
      </c>
      <c r="G10" s="33">
        <v>170</v>
      </c>
      <c r="H10" s="62"/>
      <c r="I10" s="33">
        <v>0</v>
      </c>
      <c r="J10" s="33">
        <v>0</v>
      </c>
    </row>
    <row r="11" spans="1:10" x14ac:dyDescent="0.25">
      <c r="A11" s="36" t="s">
        <v>1</v>
      </c>
      <c r="B11" s="44"/>
      <c r="C11" s="44"/>
      <c r="D11" s="44"/>
      <c r="E11" s="44"/>
      <c r="F11" s="32">
        <f>F12+F13</f>
        <v>1297050.51</v>
      </c>
      <c r="G11" s="32">
        <f t="shared" ref="G11:J11" si="1">G12+G13</f>
        <v>1275010</v>
      </c>
      <c r="H11" s="32">
        <f t="shared" si="1"/>
        <v>1643671</v>
      </c>
      <c r="I11" s="32">
        <f t="shared" si="1"/>
        <v>1637671</v>
      </c>
      <c r="J11" s="32">
        <f t="shared" si="1"/>
        <v>1637671</v>
      </c>
    </row>
    <row r="12" spans="1:10" x14ac:dyDescent="0.25">
      <c r="A12" s="140" t="s">
        <v>39</v>
      </c>
      <c r="B12" s="138"/>
      <c r="C12" s="138"/>
      <c r="D12" s="138"/>
      <c r="E12" s="138"/>
      <c r="F12" s="33">
        <v>1282083</v>
      </c>
      <c r="G12" s="33">
        <v>1255130</v>
      </c>
      <c r="H12" s="33">
        <v>1617671</v>
      </c>
      <c r="I12" s="33">
        <v>1617671</v>
      </c>
      <c r="J12" s="45">
        <v>1617671</v>
      </c>
    </row>
    <row r="13" spans="1:10" x14ac:dyDescent="0.25">
      <c r="A13" s="133" t="s">
        <v>40</v>
      </c>
      <c r="B13" s="134"/>
      <c r="C13" s="134"/>
      <c r="D13" s="134"/>
      <c r="E13" s="134"/>
      <c r="F13" s="46">
        <v>14967.51</v>
      </c>
      <c r="G13" s="46">
        <v>19880</v>
      </c>
      <c r="H13" s="46">
        <v>26000</v>
      </c>
      <c r="I13" s="46">
        <v>20000</v>
      </c>
      <c r="J13" s="45">
        <v>20000</v>
      </c>
    </row>
    <row r="14" spans="1:10" x14ac:dyDescent="0.25">
      <c r="A14" s="120" t="s">
        <v>64</v>
      </c>
      <c r="B14" s="121"/>
      <c r="C14" s="121"/>
      <c r="D14" s="121"/>
      <c r="E14" s="121"/>
      <c r="F14" s="32">
        <f>F8-F11</f>
        <v>-6937.0600000000559</v>
      </c>
      <c r="G14" s="32">
        <f>G8-G11</f>
        <v>1400</v>
      </c>
      <c r="H14" s="32">
        <f t="shared" ref="H14:J14" si="2">H8-H11</f>
        <v>-6000</v>
      </c>
      <c r="I14" s="32">
        <f t="shared" si="2"/>
        <v>0</v>
      </c>
      <c r="J14" s="32">
        <f t="shared" si="2"/>
        <v>0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122" t="s">
        <v>25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8"/>
      <c r="B18" s="29"/>
      <c r="C18" s="29"/>
      <c r="D18" s="30"/>
      <c r="E18" s="31"/>
      <c r="F18" s="3" t="s">
        <v>35</v>
      </c>
      <c r="G18" s="3" t="s">
        <v>33</v>
      </c>
      <c r="H18" s="3" t="s">
        <v>43</v>
      </c>
      <c r="I18" s="3" t="s">
        <v>44</v>
      </c>
      <c r="J18" s="3" t="s">
        <v>45</v>
      </c>
    </row>
    <row r="19" spans="1:10" x14ac:dyDescent="0.25">
      <c r="A19" s="133" t="s">
        <v>41</v>
      </c>
      <c r="B19" s="134"/>
      <c r="C19" s="134"/>
      <c r="D19" s="134"/>
      <c r="E19" s="134"/>
      <c r="F19" s="46"/>
      <c r="G19" s="46"/>
      <c r="H19" s="46"/>
      <c r="I19" s="46"/>
      <c r="J19" s="45"/>
    </row>
    <row r="20" spans="1:10" x14ac:dyDescent="0.25">
      <c r="A20" s="133" t="s">
        <v>42</v>
      </c>
      <c r="B20" s="134"/>
      <c r="C20" s="134"/>
      <c r="D20" s="134"/>
      <c r="E20" s="134"/>
      <c r="F20" s="46"/>
      <c r="G20" s="46"/>
      <c r="H20" s="46"/>
      <c r="I20" s="46"/>
      <c r="J20" s="45"/>
    </row>
    <row r="21" spans="1:10" x14ac:dyDescent="0.25">
      <c r="A21" s="120" t="s">
        <v>2</v>
      </c>
      <c r="B21" s="121"/>
      <c r="C21" s="121"/>
      <c r="D21" s="121"/>
      <c r="E21" s="121"/>
      <c r="F21" s="32">
        <f>F19-F20</f>
        <v>0</v>
      </c>
      <c r="G21" s="32">
        <f t="shared" ref="G21:J21" si="3">G19-G20</f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</row>
    <row r="22" spans="1:10" x14ac:dyDescent="0.25">
      <c r="A22" s="120" t="s">
        <v>65</v>
      </c>
      <c r="B22" s="121"/>
      <c r="C22" s="121"/>
      <c r="D22" s="121"/>
      <c r="E22" s="121"/>
      <c r="F22" s="32">
        <f>F14+F21</f>
        <v>-6937.0600000000559</v>
      </c>
      <c r="G22" s="32">
        <f t="shared" ref="G22:J22" si="4">G14+G21</f>
        <v>1400</v>
      </c>
      <c r="H22" s="32">
        <f>H14+H21</f>
        <v>-6000</v>
      </c>
      <c r="I22" s="32">
        <f t="shared" si="4"/>
        <v>0</v>
      </c>
      <c r="J22" s="32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122" t="s">
        <v>66</v>
      </c>
      <c r="B24" s="123"/>
      <c r="C24" s="123"/>
      <c r="D24" s="123"/>
      <c r="E24" s="123"/>
      <c r="F24" s="123"/>
      <c r="G24" s="123"/>
      <c r="H24" s="123"/>
      <c r="I24" s="123"/>
      <c r="J24" s="123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8"/>
      <c r="B26" s="29"/>
      <c r="C26" s="29"/>
      <c r="D26" s="30"/>
      <c r="E26" s="31"/>
      <c r="F26" s="3" t="s">
        <v>35</v>
      </c>
      <c r="G26" s="3" t="s">
        <v>33</v>
      </c>
      <c r="H26" s="3" t="s">
        <v>43</v>
      </c>
      <c r="I26" s="3" t="s">
        <v>44</v>
      </c>
      <c r="J26" s="3" t="s">
        <v>45</v>
      </c>
    </row>
    <row r="27" spans="1:10" ht="15" customHeight="1" x14ac:dyDescent="0.25">
      <c r="A27" s="124" t="s">
        <v>67</v>
      </c>
      <c r="B27" s="125"/>
      <c r="C27" s="125"/>
      <c r="D27" s="125"/>
      <c r="E27" s="126"/>
      <c r="F27" s="47">
        <v>0</v>
      </c>
      <c r="G27" s="47">
        <v>0</v>
      </c>
      <c r="H27" s="47">
        <v>6000</v>
      </c>
      <c r="I27" s="47">
        <v>0</v>
      </c>
      <c r="J27" s="48">
        <v>0</v>
      </c>
    </row>
    <row r="28" spans="1:10" ht="15" customHeight="1" x14ac:dyDescent="0.25">
      <c r="A28" s="120" t="s">
        <v>68</v>
      </c>
      <c r="B28" s="121"/>
      <c r="C28" s="121"/>
      <c r="D28" s="121"/>
      <c r="E28" s="121"/>
      <c r="F28" s="49">
        <f>F22+F27</f>
        <v>-6937.0600000000559</v>
      </c>
      <c r="G28" s="49">
        <f t="shared" ref="G28:J28" si="5">G22+G27</f>
        <v>1400</v>
      </c>
      <c r="H28" s="49">
        <f t="shared" si="5"/>
        <v>0</v>
      </c>
      <c r="I28" s="49">
        <f t="shared" si="5"/>
        <v>0</v>
      </c>
      <c r="J28" s="50">
        <f t="shared" si="5"/>
        <v>0</v>
      </c>
    </row>
    <row r="29" spans="1:10" ht="45" customHeight="1" x14ac:dyDescent="0.25">
      <c r="A29" s="127" t="s">
        <v>69</v>
      </c>
      <c r="B29" s="128"/>
      <c r="C29" s="128"/>
      <c r="D29" s="128"/>
      <c r="E29" s="129"/>
      <c r="F29" s="49">
        <f>F14+F21+F27-F28</f>
        <v>0</v>
      </c>
      <c r="G29" s="49">
        <f t="shared" ref="G29:J29" si="6">G14+G21+G27-G28</f>
        <v>0</v>
      </c>
      <c r="H29" s="49">
        <v>0</v>
      </c>
      <c r="I29" s="49">
        <f>I14+I21+I27-I28</f>
        <v>0</v>
      </c>
      <c r="J29" s="50">
        <f t="shared" si="6"/>
        <v>0</v>
      </c>
    </row>
    <row r="30" spans="1:10" ht="15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130" t="s">
        <v>63</v>
      </c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0" ht="18" x14ac:dyDescent="0.25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 t="s">
        <v>35</v>
      </c>
      <c r="G33" s="60" t="s">
        <v>33</v>
      </c>
      <c r="H33" s="60" t="s">
        <v>43</v>
      </c>
      <c r="I33" s="60" t="s">
        <v>44</v>
      </c>
      <c r="J33" s="60" t="s">
        <v>45</v>
      </c>
    </row>
    <row r="34" spans="1:10" x14ac:dyDescent="0.25">
      <c r="A34" s="124" t="s">
        <v>67</v>
      </c>
      <c r="B34" s="125"/>
      <c r="C34" s="125"/>
      <c r="D34" s="125"/>
      <c r="E34" s="126"/>
      <c r="F34" s="47">
        <v>0</v>
      </c>
      <c r="G34" s="47">
        <f>F37</f>
        <v>0</v>
      </c>
      <c r="H34" s="47">
        <f>G37</f>
        <v>0</v>
      </c>
      <c r="I34" s="47">
        <f>H37</f>
        <v>0</v>
      </c>
      <c r="J34" s="48">
        <f>I37</f>
        <v>0</v>
      </c>
    </row>
    <row r="35" spans="1:10" ht="28.5" customHeight="1" x14ac:dyDescent="0.25">
      <c r="A35" s="124" t="s">
        <v>70</v>
      </c>
      <c r="B35" s="125"/>
      <c r="C35" s="125"/>
      <c r="D35" s="125"/>
      <c r="E35" s="126"/>
      <c r="F35" s="47">
        <v>0</v>
      </c>
      <c r="G35" s="47">
        <v>0</v>
      </c>
      <c r="H35" s="47">
        <v>0</v>
      </c>
      <c r="I35" s="47">
        <v>0</v>
      </c>
      <c r="J35" s="48">
        <v>0</v>
      </c>
    </row>
    <row r="36" spans="1:10" x14ac:dyDescent="0.25">
      <c r="A36" s="124" t="s">
        <v>71</v>
      </c>
      <c r="B36" s="131"/>
      <c r="C36" s="131"/>
      <c r="D36" s="131"/>
      <c r="E36" s="132"/>
      <c r="F36" s="47">
        <v>0</v>
      </c>
      <c r="G36" s="47">
        <v>0</v>
      </c>
      <c r="H36" s="47">
        <v>0</v>
      </c>
      <c r="I36" s="47">
        <v>0</v>
      </c>
      <c r="J36" s="48">
        <v>0</v>
      </c>
    </row>
    <row r="37" spans="1:10" ht="15" customHeight="1" x14ac:dyDescent="0.25">
      <c r="A37" s="120" t="s">
        <v>68</v>
      </c>
      <c r="B37" s="121"/>
      <c r="C37" s="121"/>
      <c r="D37" s="121"/>
      <c r="E37" s="121"/>
      <c r="F37" s="34">
        <f>F34-F35+F36</f>
        <v>0</v>
      </c>
      <c r="G37" s="34">
        <f t="shared" ref="G37:J37" si="7">G34-G35+G36</f>
        <v>0</v>
      </c>
      <c r="H37" s="34">
        <f t="shared" si="7"/>
        <v>0</v>
      </c>
      <c r="I37" s="34">
        <f t="shared" si="7"/>
        <v>0</v>
      </c>
      <c r="J37" s="61">
        <f t="shared" si="7"/>
        <v>0</v>
      </c>
    </row>
    <row r="38" spans="1:10" ht="17.25" customHeight="1" x14ac:dyDescent="0.25"/>
    <row r="39" spans="1:10" x14ac:dyDescent="0.25">
      <c r="A39" s="118" t="s">
        <v>36</v>
      </c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19" workbookViewId="0">
      <selection activeCell="D14" sqref="D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9.7109375" customWidth="1"/>
    <col min="4" max="8" width="25.28515625" customWidth="1"/>
  </cols>
  <sheetData>
    <row r="1" spans="1:10" ht="42" customHeight="1" x14ac:dyDescent="0.25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122" t="s">
        <v>18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122" t="s">
        <v>4</v>
      </c>
      <c r="B5" s="122"/>
      <c r="C5" s="122"/>
      <c r="D5" s="122"/>
      <c r="E5" s="122"/>
      <c r="F5" s="122"/>
      <c r="G5" s="122"/>
      <c r="H5" s="122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15.75" customHeight="1" x14ac:dyDescent="0.25">
      <c r="A7" s="122" t="s">
        <v>46</v>
      </c>
      <c r="B7" s="122"/>
      <c r="C7" s="122"/>
      <c r="D7" s="122"/>
      <c r="E7" s="122"/>
      <c r="F7" s="122"/>
      <c r="G7" s="122"/>
      <c r="H7" s="122"/>
    </row>
    <row r="8" spans="1:10" ht="18" x14ac:dyDescent="0.25">
      <c r="A8" s="4"/>
      <c r="B8" s="4"/>
      <c r="C8" s="4"/>
      <c r="D8" s="4"/>
      <c r="E8" s="4"/>
      <c r="F8" s="4"/>
      <c r="G8" s="5"/>
      <c r="H8" s="5"/>
    </row>
    <row r="9" spans="1:10" ht="25.5" x14ac:dyDescent="0.25">
      <c r="A9" s="20" t="s">
        <v>5</v>
      </c>
      <c r="B9" s="19" t="s">
        <v>6</v>
      </c>
      <c r="C9" s="19" t="s">
        <v>3</v>
      </c>
      <c r="D9" s="19" t="s">
        <v>32</v>
      </c>
      <c r="E9" s="20" t="s">
        <v>33</v>
      </c>
      <c r="F9" s="20" t="s">
        <v>30</v>
      </c>
      <c r="G9" s="20" t="s">
        <v>26</v>
      </c>
      <c r="H9" s="20" t="s">
        <v>31</v>
      </c>
    </row>
    <row r="10" spans="1:10" x14ac:dyDescent="0.25">
      <c r="A10" s="38"/>
      <c r="B10" s="39"/>
      <c r="C10" s="37" t="s">
        <v>0</v>
      </c>
      <c r="D10" s="74">
        <f>D11+D20</f>
        <v>1290113.0700000003</v>
      </c>
      <c r="E10" s="69">
        <f>E11+E20</f>
        <v>1275010</v>
      </c>
      <c r="F10" s="69">
        <f>F11+F20+F22</f>
        <v>1643671</v>
      </c>
      <c r="G10" s="69">
        <f t="shared" ref="G10:H10" si="0">G11+G20</f>
        <v>1637671</v>
      </c>
      <c r="H10" s="69">
        <f t="shared" si="0"/>
        <v>1637671</v>
      </c>
    </row>
    <row r="11" spans="1:10" ht="15.75" customHeight="1" x14ac:dyDescent="0.25">
      <c r="A11" s="11">
        <v>6</v>
      </c>
      <c r="B11" s="11"/>
      <c r="C11" s="11" t="s">
        <v>7</v>
      </c>
      <c r="D11" s="8">
        <f>D12+D16+D19+D15</f>
        <v>1289950.5000000002</v>
      </c>
      <c r="E11" s="8">
        <f>E12+E16+E19+E15</f>
        <v>1274840</v>
      </c>
      <c r="F11" s="9">
        <f>F12+F15+F16+F19</f>
        <v>1637671</v>
      </c>
      <c r="G11" s="9">
        <f t="shared" ref="G11:H11" si="1">G12+G15+G16+G19</f>
        <v>1637671</v>
      </c>
      <c r="H11" s="9">
        <f t="shared" si="1"/>
        <v>1637671</v>
      </c>
    </row>
    <row r="12" spans="1:10" s="65" customFormat="1" ht="32.25" customHeight="1" x14ac:dyDescent="0.25">
      <c r="A12" s="11"/>
      <c r="B12" s="11">
        <v>63</v>
      </c>
      <c r="C12" s="11" t="s">
        <v>79</v>
      </c>
      <c r="D12" s="63">
        <f>D13+D14</f>
        <v>1130623.6000000001</v>
      </c>
      <c r="E12" s="64">
        <f>E13+E14</f>
        <v>1163360</v>
      </c>
      <c r="F12" s="64">
        <f>F13+F14</f>
        <v>1479170</v>
      </c>
      <c r="G12" s="64">
        <f t="shared" ref="G12:H12" si="2">G13+G14</f>
        <v>1479170</v>
      </c>
      <c r="H12" s="64">
        <f t="shared" si="2"/>
        <v>1479170</v>
      </c>
    </row>
    <row r="13" spans="1:10" s="68" customFormat="1" ht="25.5" x14ac:dyDescent="0.25">
      <c r="A13" s="18"/>
      <c r="B13" s="18">
        <v>63</v>
      </c>
      <c r="C13" s="18" t="s">
        <v>78</v>
      </c>
      <c r="D13" s="66">
        <v>1077180.6000000001</v>
      </c>
      <c r="E13" s="67">
        <v>1117570</v>
      </c>
      <c r="F13" s="67">
        <v>1425000</v>
      </c>
      <c r="G13" s="67">
        <v>1425000</v>
      </c>
      <c r="H13" s="67">
        <v>1425000</v>
      </c>
    </row>
    <row r="14" spans="1:10" s="68" customFormat="1" ht="38.25" x14ac:dyDescent="0.25">
      <c r="A14" s="18"/>
      <c r="B14" s="18">
        <v>63</v>
      </c>
      <c r="C14" s="18" t="s">
        <v>77</v>
      </c>
      <c r="D14" s="66">
        <v>53443</v>
      </c>
      <c r="E14" s="67">
        <v>45790</v>
      </c>
      <c r="F14" s="67">
        <v>54170</v>
      </c>
      <c r="G14" s="67">
        <v>54170</v>
      </c>
      <c r="H14" s="67">
        <v>54170</v>
      </c>
    </row>
    <row r="15" spans="1:10" ht="25.5" x14ac:dyDescent="0.25">
      <c r="A15" s="11"/>
      <c r="B15" s="16">
        <v>65</v>
      </c>
      <c r="C15" s="16" t="s">
        <v>73</v>
      </c>
      <c r="D15" s="8">
        <v>61223.6</v>
      </c>
      <c r="E15" s="9">
        <v>44330</v>
      </c>
      <c r="F15" s="9">
        <v>37200</v>
      </c>
      <c r="G15" s="9">
        <v>37200</v>
      </c>
      <c r="H15" s="9">
        <v>37200</v>
      </c>
    </row>
    <row r="16" spans="1:10" s="65" customFormat="1" ht="25.5" x14ac:dyDescent="0.25">
      <c r="A16" s="11"/>
      <c r="B16" s="11">
        <v>66</v>
      </c>
      <c r="C16" s="16" t="s">
        <v>74</v>
      </c>
      <c r="D16" s="63">
        <v>10521.2</v>
      </c>
      <c r="E16" s="64">
        <f>E17+E18</f>
        <v>6110</v>
      </c>
      <c r="F16" s="64">
        <f>F17+F18</f>
        <v>11600</v>
      </c>
      <c r="G16" s="64">
        <f t="shared" ref="G16:H16" si="3">G17+G18</f>
        <v>11600</v>
      </c>
      <c r="H16" s="64">
        <f t="shared" si="3"/>
        <v>11600</v>
      </c>
    </row>
    <row r="17" spans="1:8" ht="25.5" x14ac:dyDescent="0.25">
      <c r="A17" s="11"/>
      <c r="B17" s="16">
        <v>66</v>
      </c>
      <c r="C17" s="16" t="s">
        <v>80</v>
      </c>
      <c r="D17" s="8">
        <v>7840.2</v>
      </c>
      <c r="E17" s="9">
        <v>3450</v>
      </c>
      <c r="F17" s="9">
        <v>6600</v>
      </c>
      <c r="G17" s="9">
        <v>6600</v>
      </c>
      <c r="H17" s="9">
        <v>6600</v>
      </c>
    </row>
    <row r="18" spans="1:8" ht="25.5" x14ac:dyDescent="0.25">
      <c r="A18" s="11"/>
      <c r="B18" s="16">
        <v>66</v>
      </c>
      <c r="C18" s="16" t="s">
        <v>75</v>
      </c>
      <c r="D18" s="8">
        <v>2681</v>
      </c>
      <c r="E18" s="9">
        <v>2660</v>
      </c>
      <c r="F18" s="9">
        <v>5000</v>
      </c>
      <c r="G18" s="9">
        <v>5000</v>
      </c>
      <c r="H18" s="9">
        <v>5000</v>
      </c>
    </row>
    <row r="19" spans="1:8" ht="38.25" x14ac:dyDescent="0.25">
      <c r="A19" s="12"/>
      <c r="B19" s="12">
        <v>67</v>
      </c>
      <c r="C19" s="16" t="s">
        <v>27</v>
      </c>
      <c r="D19" s="8">
        <v>87582.1</v>
      </c>
      <c r="E19" s="9">
        <v>61040</v>
      </c>
      <c r="F19" s="9">
        <v>109701</v>
      </c>
      <c r="G19" s="9">
        <v>109701</v>
      </c>
      <c r="H19" s="9">
        <v>109701</v>
      </c>
    </row>
    <row r="20" spans="1:8" s="65" customFormat="1" ht="25.5" x14ac:dyDescent="0.25">
      <c r="A20" s="14">
        <v>7</v>
      </c>
      <c r="B20" s="15"/>
      <c r="C20" s="25" t="s">
        <v>8</v>
      </c>
      <c r="D20" s="63">
        <f>D21</f>
        <v>162.57</v>
      </c>
      <c r="E20" s="63">
        <f>E21</f>
        <v>170</v>
      </c>
      <c r="F20" s="64">
        <f>F21</f>
        <v>0</v>
      </c>
      <c r="G20" s="64">
        <f t="shared" ref="G20:H22" si="4">G21</f>
        <v>0</v>
      </c>
      <c r="H20" s="64">
        <f t="shared" si="4"/>
        <v>0</v>
      </c>
    </row>
    <row r="21" spans="1:8" ht="25.5" x14ac:dyDescent="0.25">
      <c r="A21" s="16"/>
      <c r="B21" s="16">
        <v>71</v>
      </c>
      <c r="C21" s="26" t="s">
        <v>76</v>
      </c>
      <c r="D21" s="8">
        <v>162.57</v>
      </c>
      <c r="E21" s="9">
        <v>170</v>
      </c>
      <c r="F21" s="9"/>
      <c r="G21" s="9"/>
      <c r="H21" s="9"/>
    </row>
    <row r="22" spans="1:8" x14ac:dyDescent="0.25">
      <c r="A22" s="14">
        <v>9</v>
      </c>
      <c r="B22" s="15"/>
      <c r="C22" s="25" t="s">
        <v>137</v>
      </c>
      <c r="D22" s="63">
        <f>D23</f>
        <v>6937.94</v>
      </c>
      <c r="E22" s="63">
        <f>E23</f>
        <v>1400</v>
      </c>
      <c r="F22" s="64">
        <f>F23</f>
        <v>6000</v>
      </c>
      <c r="G22" s="64">
        <f t="shared" si="4"/>
        <v>0</v>
      </c>
      <c r="H22" s="64">
        <f t="shared" si="4"/>
        <v>0</v>
      </c>
    </row>
    <row r="23" spans="1:8" x14ac:dyDescent="0.25">
      <c r="A23" s="16"/>
      <c r="B23" s="16">
        <v>92</v>
      </c>
      <c r="C23" s="26" t="s">
        <v>138</v>
      </c>
      <c r="D23" s="8">
        <v>6937.94</v>
      </c>
      <c r="E23" s="9">
        <v>1400</v>
      </c>
      <c r="F23" s="9">
        <v>6000</v>
      </c>
      <c r="G23" s="9"/>
      <c r="H23" s="9"/>
    </row>
    <row r="27" spans="1:8" ht="15.75" x14ac:dyDescent="0.25">
      <c r="A27" s="122" t="s">
        <v>47</v>
      </c>
      <c r="B27" s="141"/>
      <c r="C27" s="141"/>
      <c r="D27" s="141"/>
      <c r="E27" s="141"/>
      <c r="F27" s="141"/>
      <c r="G27" s="141"/>
      <c r="H27" s="141"/>
    </row>
    <row r="28" spans="1:8" ht="18" x14ac:dyDescent="0.25">
      <c r="A28" s="4"/>
      <c r="B28" s="4"/>
      <c r="C28" s="4"/>
      <c r="D28" s="4"/>
      <c r="E28" s="4"/>
      <c r="F28" s="4"/>
      <c r="G28" s="5"/>
      <c r="H28" s="5"/>
    </row>
    <row r="29" spans="1:8" ht="25.5" x14ac:dyDescent="0.25">
      <c r="A29" s="20" t="s">
        <v>5</v>
      </c>
      <c r="B29" s="19" t="s">
        <v>6</v>
      </c>
      <c r="C29" s="19" t="s">
        <v>9</v>
      </c>
      <c r="D29" s="19" t="s">
        <v>32</v>
      </c>
      <c r="E29" s="20" t="s">
        <v>33</v>
      </c>
      <c r="F29" s="20" t="s">
        <v>30</v>
      </c>
      <c r="G29" s="20" t="s">
        <v>26</v>
      </c>
      <c r="H29" s="20" t="s">
        <v>31</v>
      </c>
    </row>
    <row r="30" spans="1:8" x14ac:dyDescent="0.25">
      <c r="A30" s="38"/>
      <c r="B30" s="39"/>
      <c r="C30" s="37" t="s">
        <v>1</v>
      </c>
      <c r="D30" s="74">
        <f>D31+D36</f>
        <v>1297050.6099999999</v>
      </c>
      <c r="E30" s="74">
        <f>E31+E36</f>
        <v>1599674.22</v>
      </c>
      <c r="F30" s="69">
        <f>F31+F36</f>
        <v>1643671</v>
      </c>
      <c r="G30" s="69">
        <f>G31+G36</f>
        <v>1637671</v>
      </c>
      <c r="H30" s="69">
        <f t="shared" ref="H30" si="5">H31+H36</f>
        <v>1637671</v>
      </c>
    </row>
    <row r="31" spans="1:8" s="65" customFormat="1" ht="15.75" customHeight="1" x14ac:dyDescent="0.25">
      <c r="A31" s="11">
        <v>3</v>
      </c>
      <c r="B31" s="11"/>
      <c r="C31" s="11" t="s">
        <v>10</v>
      </c>
      <c r="D31" s="63">
        <f>D32+D33+D34+D35</f>
        <v>1282083.0999999999</v>
      </c>
      <c r="E31" s="63">
        <f>E32+E33+E34+E35</f>
        <v>1558824.22</v>
      </c>
      <c r="F31" s="64">
        <f>F32+F33+F34+F35</f>
        <v>1617671</v>
      </c>
      <c r="G31" s="64">
        <f t="shared" ref="G31:H31" si="6">G32+G33+G34+G35</f>
        <v>1617671</v>
      </c>
      <c r="H31" s="64">
        <f t="shared" si="6"/>
        <v>1617671</v>
      </c>
    </row>
    <row r="32" spans="1:8" ht="15.75" customHeight="1" x14ac:dyDescent="0.25">
      <c r="A32" s="11"/>
      <c r="B32" s="16">
        <v>31</v>
      </c>
      <c r="C32" s="16" t="s">
        <v>11</v>
      </c>
      <c r="D32" s="8">
        <v>1029772.71</v>
      </c>
      <c r="E32" s="9">
        <v>1299430</v>
      </c>
      <c r="F32" s="9">
        <v>1320190</v>
      </c>
      <c r="G32" s="9">
        <v>1320190</v>
      </c>
      <c r="H32" s="9">
        <v>1320190</v>
      </c>
    </row>
    <row r="33" spans="1:8" x14ac:dyDescent="0.25">
      <c r="A33" s="12"/>
      <c r="B33" s="12">
        <v>32</v>
      </c>
      <c r="C33" s="12" t="s">
        <v>21</v>
      </c>
      <c r="D33" s="8">
        <v>230833.96</v>
      </c>
      <c r="E33" s="9">
        <v>240949.22</v>
      </c>
      <c r="F33" s="9">
        <v>279161</v>
      </c>
      <c r="G33" s="9">
        <v>279161</v>
      </c>
      <c r="H33" s="9">
        <v>279161</v>
      </c>
    </row>
    <row r="34" spans="1:8" x14ac:dyDescent="0.25">
      <c r="A34" s="12"/>
      <c r="B34" s="12">
        <v>34</v>
      </c>
      <c r="C34" s="12" t="s">
        <v>81</v>
      </c>
      <c r="D34" s="8">
        <v>2144.88</v>
      </c>
      <c r="E34" s="9">
        <v>1725</v>
      </c>
      <c r="F34" s="9">
        <v>2320</v>
      </c>
      <c r="G34" s="9">
        <v>2320</v>
      </c>
      <c r="H34" s="9">
        <v>2320</v>
      </c>
    </row>
    <row r="35" spans="1:8" x14ac:dyDescent="0.25">
      <c r="A35" s="12"/>
      <c r="B35" s="12">
        <v>37</v>
      </c>
      <c r="C35" s="12" t="s">
        <v>82</v>
      </c>
      <c r="D35" s="8">
        <v>19331.55</v>
      </c>
      <c r="E35" s="9">
        <v>16720</v>
      </c>
      <c r="F35" s="9">
        <v>16000</v>
      </c>
      <c r="G35" s="9">
        <v>16000</v>
      </c>
      <c r="H35" s="9">
        <v>16000</v>
      </c>
    </row>
    <row r="36" spans="1:8" s="65" customFormat="1" ht="25.5" x14ac:dyDescent="0.25">
      <c r="A36" s="14">
        <v>4</v>
      </c>
      <c r="B36" s="15"/>
      <c r="C36" s="25" t="s">
        <v>12</v>
      </c>
      <c r="D36" s="63">
        <f>D37</f>
        <v>14967.51</v>
      </c>
      <c r="E36" s="64">
        <f>E37</f>
        <v>40850</v>
      </c>
      <c r="F36" s="64">
        <f>F37</f>
        <v>26000</v>
      </c>
      <c r="G36" s="64">
        <f t="shared" ref="G36:H36" si="7">G37</f>
        <v>20000</v>
      </c>
      <c r="H36" s="64">
        <f t="shared" si="7"/>
        <v>20000</v>
      </c>
    </row>
    <row r="37" spans="1:8" ht="25.5" x14ac:dyDescent="0.25">
      <c r="A37" s="16"/>
      <c r="B37" s="16">
        <v>42</v>
      </c>
      <c r="C37" s="26" t="s">
        <v>28</v>
      </c>
      <c r="D37" s="8">
        <v>14967.51</v>
      </c>
      <c r="E37" s="9">
        <v>40850</v>
      </c>
      <c r="F37" s="9">
        <v>26000</v>
      </c>
      <c r="G37" s="9">
        <v>20000</v>
      </c>
      <c r="H37" s="9">
        <v>20000</v>
      </c>
    </row>
  </sheetData>
  <mergeCells count="5">
    <mergeCell ref="A27:H27"/>
    <mergeCell ref="A3:H3"/>
    <mergeCell ref="A5:H5"/>
    <mergeCell ref="A7:H7"/>
    <mergeCell ref="A1:J1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B34" workbookViewId="0">
      <selection activeCell="B44" sqref="B44"/>
    </sheetView>
  </sheetViews>
  <sheetFormatPr defaultRowHeight="15" x14ac:dyDescent="0.25"/>
  <cols>
    <col min="1" max="1" width="33.42578125" customWidth="1"/>
    <col min="2" max="2" width="28.7109375" customWidth="1"/>
    <col min="3" max="3" width="29.7109375" customWidth="1"/>
    <col min="4" max="4" width="27.7109375" customWidth="1"/>
    <col min="5" max="5" width="26.85546875" customWidth="1"/>
    <col min="6" max="6" width="27.7109375" customWidth="1"/>
  </cols>
  <sheetData>
    <row r="1" spans="1:10" ht="42" customHeight="1" x14ac:dyDescent="0.25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24"/>
      <c r="B2" s="24"/>
      <c r="C2" s="24"/>
      <c r="D2" s="24"/>
      <c r="E2" s="24"/>
      <c r="F2" s="24"/>
    </row>
    <row r="3" spans="1:10" ht="15.75" customHeight="1" x14ac:dyDescent="0.25">
      <c r="A3" s="122" t="s">
        <v>18</v>
      </c>
      <c r="B3" s="122"/>
      <c r="C3" s="122"/>
      <c r="D3" s="122"/>
      <c r="E3" s="122"/>
      <c r="F3" s="122"/>
    </row>
    <row r="4" spans="1:10" ht="18" x14ac:dyDescent="0.25">
      <c r="B4" s="24"/>
      <c r="C4" s="24"/>
      <c r="D4" s="24"/>
      <c r="E4" s="5"/>
      <c r="F4" s="5"/>
    </row>
    <row r="5" spans="1:10" ht="18" customHeight="1" x14ac:dyDescent="0.25">
      <c r="A5" s="122" t="s">
        <v>4</v>
      </c>
      <c r="B5" s="122"/>
      <c r="C5" s="122"/>
      <c r="D5" s="122"/>
      <c r="E5" s="122"/>
      <c r="F5" s="122"/>
    </row>
    <row r="6" spans="1:10" ht="18" x14ac:dyDescent="0.25">
      <c r="A6" s="24"/>
      <c r="B6" s="24"/>
      <c r="C6" s="24"/>
      <c r="D6" s="24"/>
      <c r="E6" s="5"/>
      <c r="F6" s="5"/>
    </row>
    <row r="7" spans="1:10" ht="15.75" customHeight="1" x14ac:dyDescent="0.25">
      <c r="A7" s="122" t="s">
        <v>48</v>
      </c>
      <c r="B7" s="122"/>
      <c r="C7" s="122"/>
      <c r="D7" s="122"/>
      <c r="E7" s="122"/>
      <c r="F7" s="122"/>
    </row>
    <row r="8" spans="1:10" ht="18" x14ac:dyDescent="0.25">
      <c r="A8" s="24"/>
      <c r="B8" s="24"/>
      <c r="C8" s="24"/>
      <c r="D8" s="24"/>
      <c r="E8" s="5"/>
      <c r="F8" s="5"/>
    </row>
    <row r="9" spans="1:10" ht="25.5" x14ac:dyDescent="0.25">
      <c r="A9" s="20" t="s">
        <v>50</v>
      </c>
      <c r="B9" s="19" t="s">
        <v>32</v>
      </c>
      <c r="C9" s="20" t="s">
        <v>33</v>
      </c>
      <c r="D9" s="20" t="s">
        <v>30</v>
      </c>
      <c r="E9" s="20" t="s">
        <v>26</v>
      </c>
      <c r="F9" s="20" t="s">
        <v>31</v>
      </c>
    </row>
    <row r="10" spans="1:10" x14ac:dyDescent="0.25">
      <c r="A10" s="40" t="s">
        <v>0</v>
      </c>
      <c r="B10" s="74">
        <f>B11+B14+B16+B18+B20+B23+B25</f>
        <v>1297051.1000000001</v>
      </c>
      <c r="C10" s="74">
        <f>C11+C14+C16+C18+C20+C23+C25</f>
        <v>1276410</v>
      </c>
      <c r="D10" s="74">
        <f>D11+D14+D16+D18+D20+D23+D25</f>
        <v>1643671</v>
      </c>
      <c r="E10" s="74">
        <f t="shared" ref="E10:F10" si="0">E11+E14+E16+E18+E20+E23</f>
        <v>1637671</v>
      </c>
      <c r="F10" s="74">
        <f t="shared" si="0"/>
        <v>1637671</v>
      </c>
    </row>
    <row r="11" spans="1:10" s="101" customFormat="1" x14ac:dyDescent="0.25">
      <c r="A11" s="100" t="s">
        <v>53</v>
      </c>
      <c r="B11" s="75">
        <f>B12+B13</f>
        <v>87582.1</v>
      </c>
      <c r="C11" s="75">
        <f t="shared" ref="C11:F11" si="1">C12+C13</f>
        <v>61040</v>
      </c>
      <c r="D11" s="75">
        <f t="shared" si="1"/>
        <v>109701</v>
      </c>
      <c r="E11" s="75">
        <f t="shared" si="1"/>
        <v>109701</v>
      </c>
      <c r="F11" s="75">
        <f t="shared" si="1"/>
        <v>109701</v>
      </c>
    </row>
    <row r="12" spans="1:10" s="113" customFormat="1" ht="12.75" x14ac:dyDescent="0.2">
      <c r="A12" s="13" t="s">
        <v>85</v>
      </c>
      <c r="B12" s="9">
        <v>54468.37</v>
      </c>
      <c r="C12" s="9">
        <v>46510</v>
      </c>
      <c r="D12" s="9">
        <v>43621</v>
      </c>
      <c r="E12" s="9">
        <v>43621</v>
      </c>
      <c r="F12" s="9">
        <v>43621</v>
      </c>
    </row>
    <row r="13" spans="1:10" s="113" customFormat="1" ht="12.75" x14ac:dyDescent="0.2">
      <c r="A13" s="17" t="s">
        <v>94</v>
      </c>
      <c r="B13" s="9">
        <v>33113.730000000003</v>
      </c>
      <c r="C13" s="9">
        <v>14530</v>
      </c>
      <c r="D13" s="9">
        <v>66080</v>
      </c>
      <c r="E13" s="9">
        <v>66080</v>
      </c>
      <c r="F13" s="9">
        <v>66080</v>
      </c>
    </row>
    <row r="14" spans="1:10" s="114" customFormat="1" ht="12.75" x14ac:dyDescent="0.2">
      <c r="A14" s="27" t="s">
        <v>83</v>
      </c>
      <c r="B14" s="64">
        <f>B15</f>
        <v>2681</v>
      </c>
      <c r="C14" s="64">
        <f t="shared" ref="C14:F14" si="2">C15</f>
        <v>2660</v>
      </c>
      <c r="D14" s="64">
        <f t="shared" si="2"/>
        <v>5000</v>
      </c>
      <c r="E14" s="64">
        <f t="shared" si="2"/>
        <v>5000</v>
      </c>
      <c r="F14" s="64">
        <f t="shared" si="2"/>
        <v>5000</v>
      </c>
    </row>
    <row r="15" spans="1:10" s="113" customFormat="1" ht="12.75" x14ac:dyDescent="0.2">
      <c r="A15" s="13" t="s">
        <v>84</v>
      </c>
      <c r="B15" s="9">
        <v>2681</v>
      </c>
      <c r="C15" s="9">
        <v>2660</v>
      </c>
      <c r="D15" s="9">
        <v>5000</v>
      </c>
      <c r="E15" s="9">
        <v>5000</v>
      </c>
      <c r="F15" s="9">
        <v>5000</v>
      </c>
    </row>
    <row r="16" spans="1:10" s="114" customFormat="1" ht="12.75" x14ac:dyDescent="0.2">
      <c r="A16" s="27" t="s">
        <v>55</v>
      </c>
      <c r="B16" s="64">
        <f>B17</f>
        <v>7840</v>
      </c>
      <c r="C16" s="64">
        <f t="shared" ref="C16:F16" si="3">C17</f>
        <v>3450</v>
      </c>
      <c r="D16" s="64">
        <f t="shared" si="3"/>
        <v>6600</v>
      </c>
      <c r="E16" s="64">
        <f t="shared" si="3"/>
        <v>6600</v>
      </c>
      <c r="F16" s="64">
        <f t="shared" si="3"/>
        <v>6600</v>
      </c>
    </row>
    <row r="17" spans="1:11" s="113" customFormat="1" ht="12.75" x14ac:dyDescent="0.2">
      <c r="A17" s="13" t="s">
        <v>86</v>
      </c>
      <c r="B17" s="9">
        <v>7840</v>
      </c>
      <c r="C17" s="9">
        <v>3450</v>
      </c>
      <c r="D17" s="9">
        <v>6600</v>
      </c>
      <c r="E17" s="9">
        <v>6600</v>
      </c>
      <c r="F17" s="9">
        <v>6600</v>
      </c>
    </row>
    <row r="18" spans="1:11" s="114" customFormat="1" ht="27.75" customHeight="1" x14ac:dyDescent="0.2">
      <c r="A18" s="11" t="s">
        <v>52</v>
      </c>
      <c r="B18" s="63">
        <f>B19</f>
        <v>61224</v>
      </c>
      <c r="C18" s="63">
        <f t="shared" ref="C18:F18" si="4">C19</f>
        <v>44330</v>
      </c>
      <c r="D18" s="63">
        <f t="shared" si="4"/>
        <v>37200</v>
      </c>
      <c r="E18" s="63">
        <f t="shared" si="4"/>
        <v>37200</v>
      </c>
      <c r="F18" s="63">
        <f t="shared" si="4"/>
        <v>37200</v>
      </c>
    </row>
    <row r="19" spans="1:11" s="113" customFormat="1" ht="17.25" customHeight="1" x14ac:dyDescent="0.2">
      <c r="A19" s="17" t="s">
        <v>87</v>
      </c>
      <c r="B19" s="8">
        <v>61224</v>
      </c>
      <c r="C19" s="9">
        <v>44330</v>
      </c>
      <c r="D19" s="9">
        <v>37200</v>
      </c>
      <c r="E19" s="9">
        <v>37200</v>
      </c>
      <c r="F19" s="9">
        <v>37200</v>
      </c>
    </row>
    <row r="20" spans="1:11" s="114" customFormat="1" ht="12.75" x14ac:dyDescent="0.2">
      <c r="A20" s="40" t="s">
        <v>51</v>
      </c>
      <c r="B20" s="63">
        <f>B22+B21</f>
        <v>1130623</v>
      </c>
      <c r="C20" s="63">
        <f t="shared" ref="C20:F20" si="5">C22+C21</f>
        <v>1163360</v>
      </c>
      <c r="D20" s="63">
        <f t="shared" si="5"/>
        <v>1479170</v>
      </c>
      <c r="E20" s="63">
        <f t="shared" si="5"/>
        <v>1479170</v>
      </c>
      <c r="F20" s="63">
        <f t="shared" si="5"/>
        <v>1479170</v>
      </c>
    </row>
    <row r="21" spans="1:11" s="113" customFormat="1" ht="12.75" x14ac:dyDescent="0.2">
      <c r="A21" s="13" t="s">
        <v>88</v>
      </c>
      <c r="B21" s="8">
        <v>1108146</v>
      </c>
      <c r="C21" s="9">
        <v>1117570</v>
      </c>
      <c r="D21" s="9">
        <v>1425000</v>
      </c>
      <c r="E21" s="9">
        <v>1425000</v>
      </c>
      <c r="F21" s="9">
        <v>1425000</v>
      </c>
    </row>
    <row r="22" spans="1:11" s="115" customFormat="1" ht="12.75" x14ac:dyDescent="0.2">
      <c r="A22" s="70" t="s">
        <v>89</v>
      </c>
      <c r="B22" s="66">
        <v>22477</v>
      </c>
      <c r="C22" s="67">
        <v>45790</v>
      </c>
      <c r="D22" s="67">
        <v>54170</v>
      </c>
      <c r="E22" s="67">
        <v>54170</v>
      </c>
      <c r="F22" s="71">
        <v>54170</v>
      </c>
    </row>
    <row r="23" spans="1:11" s="65" customFormat="1" ht="25.5" x14ac:dyDescent="0.25">
      <c r="A23" s="40" t="s">
        <v>90</v>
      </c>
      <c r="B23" s="63">
        <f>B24</f>
        <v>163</v>
      </c>
      <c r="C23" s="63">
        <f t="shared" ref="C23:F23" si="6">C24</f>
        <v>170</v>
      </c>
      <c r="D23" s="63">
        <f t="shared" si="6"/>
        <v>0</v>
      </c>
      <c r="E23" s="63">
        <f t="shared" si="6"/>
        <v>0</v>
      </c>
      <c r="F23" s="63">
        <f t="shared" si="6"/>
        <v>0</v>
      </c>
      <c r="K23"/>
    </row>
    <row r="24" spans="1:11" ht="25.5" x14ac:dyDescent="0.25">
      <c r="A24" s="72" t="s">
        <v>91</v>
      </c>
      <c r="B24" s="8">
        <v>163</v>
      </c>
      <c r="C24" s="9">
        <v>170</v>
      </c>
      <c r="D24" s="9"/>
      <c r="E24" s="9"/>
      <c r="F24" s="10"/>
    </row>
    <row r="25" spans="1:11" s="65" customFormat="1" x14ac:dyDescent="0.25">
      <c r="A25" s="73" t="s">
        <v>92</v>
      </c>
      <c r="B25" s="63">
        <f>B27+B26</f>
        <v>6938</v>
      </c>
      <c r="C25" s="63">
        <f>C27+C26</f>
        <v>1400</v>
      </c>
      <c r="D25" s="63">
        <f t="shared" ref="D25:F25" si="7">D27</f>
        <v>6000</v>
      </c>
      <c r="E25" s="63">
        <f t="shared" si="7"/>
        <v>0</v>
      </c>
      <c r="F25" s="63">
        <f t="shared" si="7"/>
        <v>0</v>
      </c>
    </row>
    <row r="26" spans="1:11" s="65" customFormat="1" x14ac:dyDescent="0.25">
      <c r="A26" s="72" t="s">
        <v>140</v>
      </c>
      <c r="B26" s="63">
        <v>6938</v>
      </c>
      <c r="C26" s="8">
        <v>1400</v>
      </c>
      <c r="D26" s="63"/>
      <c r="E26" s="63"/>
      <c r="F26" s="63"/>
    </row>
    <row r="27" spans="1:11" ht="25.5" x14ac:dyDescent="0.25">
      <c r="A27" s="72" t="s">
        <v>139</v>
      </c>
      <c r="B27" s="8"/>
      <c r="C27" s="9"/>
      <c r="D27" s="9">
        <v>6000</v>
      </c>
      <c r="E27" s="9"/>
      <c r="F27" s="10"/>
    </row>
    <row r="30" spans="1:11" ht="15.75" customHeight="1" x14ac:dyDescent="0.25">
      <c r="A30" s="122" t="s">
        <v>49</v>
      </c>
      <c r="B30" s="122"/>
      <c r="C30" s="122"/>
      <c r="D30" s="122"/>
      <c r="E30" s="122"/>
      <c r="F30" s="122"/>
    </row>
    <row r="31" spans="1:11" ht="18" x14ac:dyDescent="0.25">
      <c r="A31" s="24"/>
      <c r="B31" s="24"/>
      <c r="C31" s="24"/>
      <c r="D31" s="24"/>
      <c r="E31" s="5"/>
      <c r="F31" s="5"/>
    </row>
    <row r="32" spans="1:11" ht="25.5" x14ac:dyDescent="0.25">
      <c r="A32" s="20" t="s">
        <v>50</v>
      </c>
      <c r="B32" s="19" t="s">
        <v>32</v>
      </c>
      <c r="C32" s="20" t="s">
        <v>33</v>
      </c>
      <c r="D32" s="20" t="s">
        <v>30</v>
      </c>
      <c r="E32" s="20" t="s">
        <v>26</v>
      </c>
      <c r="F32" s="20" t="s">
        <v>31</v>
      </c>
    </row>
    <row r="33" spans="1:6" x14ac:dyDescent="0.25">
      <c r="A33" s="40" t="s">
        <v>1</v>
      </c>
      <c r="B33" s="74">
        <f>B34+B37+B39+B41+B43+B46+B48</f>
        <v>1297052</v>
      </c>
      <c r="C33" s="74">
        <f>C34+C37+C39+C41+C43+C46+C48</f>
        <v>1276410</v>
      </c>
      <c r="D33" s="69">
        <f>D34+D37+D39+D41+D43+D48</f>
        <v>1643671</v>
      </c>
      <c r="E33" s="69">
        <f>E34+E37+E39+E41+E43+E48</f>
        <v>1637671</v>
      </c>
      <c r="F33" s="69">
        <f t="shared" ref="F33" si="8">F34+F37+F39+F41+F43+F48</f>
        <v>1637671</v>
      </c>
    </row>
    <row r="34" spans="1:6" s="101" customFormat="1" ht="15.75" customHeight="1" x14ac:dyDescent="0.25">
      <c r="A34" s="11" t="s">
        <v>53</v>
      </c>
      <c r="B34" s="75">
        <f>B35+B36</f>
        <v>87582</v>
      </c>
      <c r="C34" s="75">
        <f t="shared" ref="C34" si="9">C35+C36</f>
        <v>61040</v>
      </c>
      <c r="D34" s="75">
        <f t="shared" ref="D34" si="10">D35+D36</f>
        <v>109701</v>
      </c>
      <c r="E34" s="75">
        <f t="shared" ref="E34" si="11">E35+E36</f>
        <v>109701</v>
      </c>
      <c r="F34" s="75">
        <f t="shared" ref="F34" si="12">F35+F36</f>
        <v>109701</v>
      </c>
    </row>
    <row r="35" spans="1:6" x14ac:dyDescent="0.25">
      <c r="A35" s="13" t="s">
        <v>85</v>
      </c>
      <c r="B35" s="9">
        <v>54468</v>
      </c>
      <c r="C35" s="9">
        <v>46510</v>
      </c>
      <c r="D35" s="9">
        <v>43621</v>
      </c>
      <c r="E35" s="9">
        <v>43621</v>
      </c>
      <c r="F35" s="9">
        <v>43621</v>
      </c>
    </row>
    <row r="36" spans="1:6" x14ac:dyDescent="0.25">
      <c r="A36" s="17" t="s">
        <v>94</v>
      </c>
      <c r="B36" s="9">
        <v>33114</v>
      </c>
      <c r="C36" s="9">
        <v>14530</v>
      </c>
      <c r="D36" s="9">
        <v>66080</v>
      </c>
      <c r="E36" s="9">
        <v>66080</v>
      </c>
      <c r="F36" s="9">
        <v>66080</v>
      </c>
    </row>
    <row r="37" spans="1:6" x14ac:dyDescent="0.25">
      <c r="A37" s="27" t="s">
        <v>83</v>
      </c>
      <c r="B37" s="64">
        <f>B38</f>
        <v>2681</v>
      </c>
      <c r="C37" s="64">
        <f t="shared" ref="C37" si="13">C38</f>
        <v>2660</v>
      </c>
      <c r="D37" s="64">
        <f t="shared" ref="D37" si="14">D38</f>
        <v>5000</v>
      </c>
      <c r="E37" s="64">
        <f t="shared" ref="E37" si="15">E38</f>
        <v>5000</v>
      </c>
      <c r="F37" s="64">
        <f t="shared" ref="F37" si="16">F38</f>
        <v>5000</v>
      </c>
    </row>
    <row r="38" spans="1:6" x14ac:dyDescent="0.25">
      <c r="A38" s="13" t="s">
        <v>84</v>
      </c>
      <c r="B38" s="9">
        <v>2681</v>
      </c>
      <c r="C38" s="9">
        <v>2660</v>
      </c>
      <c r="D38" s="9">
        <v>5000</v>
      </c>
      <c r="E38" s="9">
        <v>5000</v>
      </c>
      <c r="F38" s="9">
        <v>5000</v>
      </c>
    </row>
    <row r="39" spans="1:6" x14ac:dyDescent="0.25">
      <c r="A39" s="27" t="s">
        <v>55</v>
      </c>
      <c r="B39" s="64">
        <f>B40</f>
        <v>14778</v>
      </c>
      <c r="C39" s="64">
        <f t="shared" ref="C39" si="17">C40</f>
        <v>3450</v>
      </c>
      <c r="D39" s="64">
        <f t="shared" ref="D39" si="18">D40</f>
        <v>6600</v>
      </c>
      <c r="E39" s="64">
        <f t="shared" ref="E39" si="19">E40</f>
        <v>6600</v>
      </c>
      <c r="F39" s="64">
        <f t="shared" ref="F39" si="20">F40</f>
        <v>6600</v>
      </c>
    </row>
    <row r="40" spans="1:6" x14ac:dyDescent="0.25">
      <c r="A40" s="13" t="s">
        <v>86</v>
      </c>
      <c r="B40" s="9">
        <v>14778</v>
      </c>
      <c r="C40" s="9">
        <v>3450</v>
      </c>
      <c r="D40" s="9">
        <v>6600</v>
      </c>
      <c r="E40" s="9">
        <v>6600</v>
      </c>
      <c r="F40" s="9">
        <v>6600</v>
      </c>
    </row>
    <row r="41" spans="1:6" ht="25.5" x14ac:dyDescent="0.25">
      <c r="A41" s="11" t="s">
        <v>52</v>
      </c>
      <c r="B41" s="63">
        <f>B42</f>
        <v>61224</v>
      </c>
      <c r="C41" s="63">
        <f t="shared" ref="C41" si="21">C42</f>
        <v>44330</v>
      </c>
      <c r="D41" s="63">
        <f t="shared" ref="D41" si="22">D42</f>
        <v>37200</v>
      </c>
      <c r="E41" s="63">
        <f t="shared" ref="E41" si="23">E42</f>
        <v>37200</v>
      </c>
      <c r="F41" s="63">
        <f t="shared" ref="F41" si="24">F42</f>
        <v>37200</v>
      </c>
    </row>
    <row r="42" spans="1:6" x14ac:dyDescent="0.25">
      <c r="A42" s="17" t="s">
        <v>87</v>
      </c>
      <c r="B42" s="8">
        <v>61224</v>
      </c>
      <c r="C42" s="9">
        <v>44330</v>
      </c>
      <c r="D42" s="9">
        <v>37200</v>
      </c>
      <c r="E42" s="9">
        <v>37200</v>
      </c>
      <c r="F42" s="9">
        <v>37200</v>
      </c>
    </row>
    <row r="43" spans="1:6" x14ac:dyDescent="0.25">
      <c r="A43" s="40" t="s">
        <v>51</v>
      </c>
      <c r="B43" s="63">
        <f>B45+B44</f>
        <v>1130624</v>
      </c>
      <c r="C43" s="63">
        <f t="shared" ref="C43" si="25">C45+C44</f>
        <v>1163360</v>
      </c>
      <c r="D43" s="63">
        <f t="shared" ref="D43" si="26">D45+D44</f>
        <v>1479170</v>
      </c>
      <c r="E43" s="63">
        <f t="shared" ref="E43" si="27">E45+E44</f>
        <v>1479170</v>
      </c>
      <c r="F43" s="63">
        <f t="shared" ref="F43" si="28">F45+F44</f>
        <v>1479170</v>
      </c>
    </row>
    <row r="44" spans="1:6" x14ac:dyDescent="0.25">
      <c r="A44" s="13" t="s">
        <v>88</v>
      </c>
      <c r="B44" s="8">
        <v>1077181</v>
      </c>
      <c r="C44" s="9">
        <v>1117570</v>
      </c>
      <c r="D44" s="9">
        <v>1425000</v>
      </c>
      <c r="E44" s="9">
        <v>1425000</v>
      </c>
      <c r="F44" s="9">
        <v>1425000</v>
      </c>
    </row>
    <row r="45" spans="1:6" x14ac:dyDescent="0.25">
      <c r="A45" s="70" t="s">
        <v>89</v>
      </c>
      <c r="B45" s="66">
        <v>53443</v>
      </c>
      <c r="C45" s="67">
        <v>45790</v>
      </c>
      <c r="D45" s="67">
        <v>54170</v>
      </c>
      <c r="E45" s="67">
        <v>54170</v>
      </c>
      <c r="F45" s="67">
        <v>54170</v>
      </c>
    </row>
    <row r="46" spans="1:6" ht="25.5" x14ac:dyDescent="0.25">
      <c r="A46" s="40" t="s">
        <v>90</v>
      </c>
      <c r="B46" s="63">
        <f>B47</f>
        <v>163</v>
      </c>
      <c r="C46" s="63">
        <f t="shared" ref="C46" si="29">C47</f>
        <v>170</v>
      </c>
      <c r="D46" s="63">
        <f t="shared" ref="D46" si="30">D47</f>
        <v>0</v>
      </c>
      <c r="E46" s="63">
        <f t="shared" ref="E46" si="31">E47</f>
        <v>0</v>
      </c>
      <c r="F46" s="63">
        <f t="shared" ref="F46" si="32">F47</f>
        <v>0</v>
      </c>
    </row>
    <row r="47" spans="1:6" ht="25.5" x14ac:dyDescent="0.25">
      <c r="A47" s="72" t="s">
        <v>91</v>
      </c>
      <c r="B47" s="8">
        <v>163</v>
      </c>
      <c r="C47" s="9">
        <v>170</v>
      </c>
      <c r="D47" s="9"/>
      <c r="E47" s="9"/>
      <c r="F47" s="10"/>
    </row>
    <row r="48" spans="1:6" x14ac:dyDescent="0.25">
      <c r="A48" s="73" t="s">
        <v>92</v>
      </c>
      <c r="B48" s="63">
        <f>B49</f>
        <v>0</v>
      </c>
      <c r="C48" s="63">
        <f>C49+C50</f>
        <v>1400</v>
      </c>
      <c r="D48" s="63">
        <f t="shared" ref="D48" si="33">D49</f>
        <v>6000</v>
      </c>
      <c r="E48" s="63">
        <f t="shared" ref="E48" si="34">E49</f>
        <v>0</v>
      </c>
      <c r="F48" s="63">
        <f t="shared" ref="F48" si="35">F49</f>
        <v>0</v>
      </c>
    </row>
    <row r="49" spans="1:6" ht="25.5" x14ac:dyDescent="0.25">
      <c r="A49" s="72" t="s">
        <v>93</v>
      </c>
      <c r="B49" s="8"/>
      <c r="C49" s="9"/>
      <c r="D49" s="9">
        <v>6000</v>
      </c>
      <c r="E49" s="9">
        <v>0</v>
      </c>
      <c r="F49" s="10">
        <v>0</v>
      </c>
    </row>
    <row r="50" spans="1:6" x14ac:dyDescent="0.25">
      <c r="A50" s="72" t="s">
        <v>140</v>
      </c>
      <c r="B50" s="63"/>
      <c r="C50" s="8">
        <v>1400</v>
      </c>
      <c r="D50" s="63"/>
      <c r="E50" s="63"/>
      <c r="F50" s="63"/>
    </row>
  </sheetData>
  <mergeCells count="5">
    <mergeCell ref="A3:F3"/>
    <mergeCell ref="A5:F5"/>
    <mergeCell ref="A7:F7"/>
    <mergeCell ref="A30:F30"/>
    <mergeCell ref="A1:J1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B12" sqref="B12"/>
    </sheetView>
  </sheetViews>
  <sheetFormatPr defaultRowHeight="15" x14ac:dyDescent="0.25"/>
  <cols>
    <col min="1" max="1" width="45.140625" customWidth="1"/>
    <col min="2" max="2" width="26.7109375" customWidth="1"/>
    <col min="3" max="3" width="28.7109375" customWidth="1"/>
    <col min="4" max="4" width="27.140625" customWidth="1"/>
    <col min="5" max="5" width="28.42578125" customWidth="1"/>
    <col min="6" max="6" width="29.42578125" customWidth="1"/>
  </cols>
  <sheetData>
    <row r="1" spans="1:10" ht="42" customHeight="1" x14ac:dyDescent="0.25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122" t="s">
        <v>18</v>
      </c>
      <c r="B3" s="122"/>
      <c r="C3" s="122"/>
      <c r="D3" s="122"/>
      <c r="E3" s="135"/>
      <c r="F3" s="135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122" t="s">
        <v>4</v>
      </c>
      <c r="B5" s="123"/>
      <c r="C5" s="123"/>
      <c r="D5" s="123"/>
      <c r="E5" s="123"/>
      <c r="F5" s="123"/>
    </row>
    <row r="6" spans="1:10" ht="18" x14ac:dyDescent="0.25">
      <c r="A6" s="4"/>
      <c r="B6" s="4"/>
      <c r="C6" s="4"/>
      <c r="D6" s="4"/>
      <c r="E6" s="5"/>
      <c r="F6" s="5"/>
    </row>
    <row r="7" spans="1:10" ht="15.75" x14ac:dyDescent="0.25">
      <c r="A7" s="122" t="s">
        <v>13</v>
      </c>
      <c r="B7" s="141"/>
      <c r="C7" s="141"/>
      <c r="D7" s="141"/>
      <c r="E7" s="141"/>
      <c r="F7" s="141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20" t="s">
        <v>50</v>
      </c>
      <c r="B9" s="19" t="s">
        <v>32</v>
      </c>
      <c r="C9" s="20" t="s">
        <v>33</v>
      </c>
      <c r="D9" s="20" t="s">
        <v>30</v>
      </c>
      <c r="E9" s="20" t="s">
        <v>26</v>
      </c>
      <c r="F9" s="20" t="s">
        <v>31</v>
      </c>
    </row>
    <row r="10" spans="1:10" s="65" customFormat="1" ht="15.75" customHeight="1" x14ac:dyDescent="0.25">
      <c r="A10" s="11" t="s">
        <v>14</v>
      </c>
      <c r="B10" s="63">
        <f>B11</f>
        <v>61563.83</v>
      </c>
      <c r="C10" s="63">
        <f>C11</f>
        <v>1337530</v>
      </c>
      <c r="D10" s="64">
        <f>D11</f>
        <v>1637671</v>
      </c>
      <c r="E10" s="64">
        <f t="shared" ref="E10:F10" si="0">E11</f>
        <v>1637671</v>
      </c>
      <c r="F10" s="64">
        <f t="shared" si="0"/>
        <v>1637671</v>
      </c>
    </row>
    <row r="11" spans="1:10" s="65" customFormat="1" ht="15.75" customHeight="1" x14ac:dyDescent="0.25">
      <c r="A11" s="11" t="s">
        <v>95</v>
      </c>
      <c r="B11" s="63">
        <f>B12+B13</f>
        <v>61563.83</v>
      </c>
      <c r="C11" s="63">
        <f>C12+C13</f>
        <v>1337530</v>
      </c>
      <c r="D11" s="64">
        <f>D12+D13</f>
        <v>1637671</v>
      </c>
      <c r="E11" s="64">
        <f t="shared" ref="E11:F11" si="1">E12+E13</f>
        <v>1637671</v>
      </c>
      <c r="F11" s="64">
        <f t="shared" si="1"/>
        <v>1637671</v>
      </c>
    </row>
    <row r="12" spans="1:10" x14ac:dyDescent="0.25">
      <c r="A12" s="17" t="s">
        <v>96</v>
      </c>
      <c r="B12" s="8"/>
      <c r="C12" s="9">
        <v>1276410</v>
      </c>
      <c r="D12" s="9">
        <v>1537171</v>
      </c>
      <c r="E12" s="9">
        <v>1537171</v>
      </c>
      <c r="F12" s="9">
        <v>1537171</v>
      </c>
    </row>
    <row r="13" spans="1:10" s="68" customFormat="1" x14ac:dyDescent="0.25">
      <c r="A13" s="83" t="s">
        <v>97</v>
      </c>
      <c r="B13" s="66">
        <v>61563.83</v>
      </c>
      <c r="C13" s="67">
        <v>61120</v>
      </c>
      <c r="D13" s="67">
        <v>100500</v>
      </c>
      <c r="E13" s="67">
        <v>100500</v>
      </c>
      <c r="F13" s="67">
        <v>100500</v>
      </c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opLeftCell="B1" workbookViewId="0">
      <selection activeCell="L5" sqref="L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0" ht="42" customHeight="1" x14ac:dyDescent="0.25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122" t="s">
        <v>18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122" t="s">
        <v>57</v>
      </c>
      <c r="B5" s="122"/>
      <c r="C5" s="122"/>
      <c r="D5" s="122"/>
      <c r="E5" s="122"/>
      <c r="F5" s="122"/>
      <c r="G5" s="122"/>
      <c r="H5" s="122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25.5" x14ac:dyDescent="0.25">
      <c r="A7" s="20" t="s">
        <v>5</v>
      </c>
      <c r="B7" s="19" t="s">
        <v>6</v>
      </c>
      <c r="C7" s="19" t="s">
        <v>29</v>
      </c>
      <c r="D7" s="19" t="s">
        <v>32</v>
      </c>
      <c r="E7" s="20" t="s">
        <v>33</v>
      </c>
      <c r="F7" s="20" t="s">
        <v>30</v>
      </c>
      <c r="G7" s="20" t="s">
        <v>26</v>
      </c>
      <c r="H7" s="20" t="s">
        <v>31</v>
      </c>
    </row>
    <row r="8" spans="1:10" x14ac:dyDescent="0.25">
      <c r="A8" s="38"/>
      <c r="B8" s="39"/>
      <c r="C8" s="37" t="s">
        <v>59</v>
      </c>
      <c r="D8" s="39"/>
      <c r="E8" s="38"/>
      <c r="F8" s="38"/>
      <c r="G8" s="38"/>
      <c r="H8" s="38"/>
    </row>
    <row r="9" spans="1:10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10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10" x14ac:dyDescent="0.25">
      <c r="A11" s="11"/>
      <c r="B11" s="16"/>
      <c r="C11" s="41"/>
      <c r="D11" s="8"/>
      <c r="E11" s="9"/>
      <c r="F11" s="9"/>
      <c r="G11" s="9"/>
      <c r="H11" s="9"/>
    </row>
    <row r="12" spans="1:10" x14ac:dyDescent="0.25">
      <c r="A12" s="11"/>
      <c r="B12" s="16"/>
      <c r="C12" s="37" t="s">
        <v>62</v>
      </c>
      <c r="D12" s="8"/>
      <c r="E12" s="9"/>
      <c r="F12" s="9"/>
      <c r="G12" s="9"/>
      <c r="H12" s="9"/>
    </row>
    <row r="13" spans="1:10" ht="25.5" x14ac:dyDescent="0.25">
      <c r="A13" s="14">
        <v>5</v>
      </c>
      <c r="B13" s="15"/>
      <c r="C13" s="25" t="s">
        <v>16</v>
      </c>
      <c r="D13" s="8"/>
      <c r="E13" s="9"/>
      <c r="F13" s="9"/>
      <c r="G13" s="9"/>
      <c r="H13" s="9"/>
    </row>
    <row r="14" spans="1:10" ht="25.5" x14ac:dyDescent="0.25">
      <c r="A14" s="16"/>
      <c r="B14" s="16">
        <v>54</v>
      </c>
      <c r="C14" s="26" t="s">
        <v>23</v>
      </c>
      <c r="D14" s="8"/>
      <c r="E14" s="9"/>
      <c r="F14" s="9"/>
      <c r="G14" s="9"/>
      <c r="H14" s="10"/>
    </row>
  </sheetData>
  <mergeCells count="3">
    <mergeCell ref="A3:H3"/>
    <mergeCell ref="A5:H5"/>
    <mergeCell ref="A1:J1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A21" sqref="A21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 x14ac:dyDescent="0.25">
      <c r="A2" s="24"/>
      <c r="B2" s="24"/>
      <c r="C2" s="24"/>
      <c r="D2" s="24"/>
      <c r="E2" s="24"/>
      <c r="F2" s="24"/>
    </row>
    <row r="3" spans="1:10" ht="15.75" customHeight="1" x14ac:dyDescent="0.25">
      <c r="A3" s="122" t="s">
        <v>18</v>
      </c>
      <c r="B3" s="122"/>
      <c r="C3" s="122"/>
      <c r="D3" s="122"/>
      <c r="E3" s="122"/>
      <c r="F3" s="122"/>
    </row>
    <row r="4" spans="1:10" ht="18" x14ac:dyDescent="0.25">
      <c r="A4" s="24"/>
      <c r="B4" s="24"/>
      <c r="C4" s="24"/>
      <c r="D4" s="24"/>
      <c r="E4" s="5"/>
      <c r="F4" s="5"/>
    </row>
    <row r="5" spans="1:10" ht="18" customHeight="1" x14ac:dyDescent="0.25">
      <c r="A5" s="122" t="s">
        <v>58</v>
      </c>
      <c r="B5" s="122"/>
      <c r="C5" s="122"/>
      <c r="D5" s="122"/>
      <c r="E5" s="122"/>
      <c r="F5" s="122"/>
    </row>
    <row r="6" spans="1:10" ht="18" x14ac:dyDescent="0.25">
      <c r="A6" s="24"/>
      <c r="B6" s="24"/>
      <c r="C6" s="24"/>
      <c r="D6" s="24"/>
      <c r="E6" s="5"/>
      <c r="F6" s="5"/>
    </row>
    <row r="7" spans="1:10" ht="25.5" x14ac:dyDescent="0.25">
      <c r="A7" s="19" t="s">
        <v>50</v>
      </c>
      <c r="B7" s="19" t="s">
        <v>32</v>
      </c>
      <c r="C7" s="20" t="s">
        <v>33</v>
      </c>
      <c r="D7" s="20" t="s">
        <v>30</v>
      </c>
      <c r="E7" s="20" t="s">
        <v>26</v>
      </c>
      <c r="F7" s="20" t="s">
        <v>31</v>
      </c>
    </row>
    <row r="8" spans="1:10" x14ac:dyDescent="0.25">
      <c r="A8" s="11" t="s">
        <v>59</v>
      </c>
      <c r="B8" s="8"/>
      <c r="C8" s="9"/>
      <c r="D8" s="9"/>
      <c r="E8" s="9"/>
      <c r="F8" s="9"/>
    </row>
    <row r="9" spans="1:10" ht="25.5" x14ac:dyDescent="0.25">
      <c r="A9" s="11" t="s">
        <v>60</v>
      </c>
      <c r="B9" s="8"/>
      <c r="C9" s="9"/>
      <c r="D9" s="9"/>
      <c r="E9" s="9"/>
      <c r="F9" s="9"/>
    </row>
    <row r="10" spans="1:10" ht="25.5" x14ac:dyDescent="0.25">
      <c r="A10" s="17" t="s">
        <v>61</v>
      </c>
      <c r="B10" s="8"/>
      <c r="C10" s="9"/>
      <c r="D10" s="9"/>
      <c r="E10" s="9"/>
      <c r="F10" s="9"/>
    </row>
    <row r="11" spans="1:10" x14ac:dyDescent="0.25">
      <c r="A11" s="17"/>
      <c r="B11" s="8"/>
      <c r="C11" s="9"/>
      <c r="D11" s="9"/>
      <c r="E11" s="9"/>
      <c r="F11" s="9"/>
    </row>
    <row r="12" spans="1:10" x14ac:dyDescent="0.25">
      <c r="A12" s="11" t="s">
        <v>62</v>
      </c>
      <c r="B12" s="8"/>
      <c r="C12" s="9"/>
      <c r="D12" s="9"/>
      <c r="E12" s="9"/>
      <c r="F12" s="9"/>
    </row>
    <row r="13" spans="1:10" x14ac:dyDescent="0.25">
      <c r="A13" s="25" t="s">
        <v>53</v>
      </c>
      <c r="B13" s="8"/>
      <c r="C13" s="9"/>
      <c r="D13" s="9"/>
      <c r="E13" s="9"/>
      <c r="F13" s="9"/>
    </row>
    <row r="14" spans="1:10" x14ac:dyDescent="0.25">
      <c r="A14" s="13" t="s">
        <v>54</v>
      </c>
      <c r="B14" s="8"/>
      <c r="C14" s="9"/>
      <c r="D14" s="9"/>
      <c r="E14" s="9"/>
      <c r="F14" s="10"/>
    </row>
    <row r="15" spans="1:10" x14ac:dyDescent="0.25">
      <c r="A15" s="25" t="s">
        <v>55</v>
      </c>
      <c r="B15" s="8"/>
      <c r="C15" s="9"/>
      <c r="D15" s="9"/>
      <c r="E15" s="9"/>
      <c r="F15" s="10"/>
    </row>
    <row r="16" spans="1:10" x14ac:dyDescent="0.25">
      <c r="A16" s="13" t="s">
        <v>56</v>
      </c>
      <c r="B16" s="8"/>
      <c r="C16" s="9"/>
      <c r="D16" s="9"/>
      <c r="E16" s="9"/>
      <c r="F16" s="10"/>
    </row>
  </sheetData>
  <mergeCells count="3">
    <mergeCell ref="A3:F3"/>
    <mergeCell ref="A5:F5"/>
    <mergeCell ref="A1:J1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selection activeCell="E44" sqref="E4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10" ht="42" customHeight="1" x14ac:dyDescent="0.25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0" ht="18" customHeight="1" x14ac:dyDescent="0.25">
      <c r="A3" s="122" t="s">
        <v>17</v>
      </c>
      <c r="B3" s="123"/>
      <c r="C3" s="123"/>
      <c r="D3" s="123"/>
      <c r="E3" s="123"/>
      <c r="F3" s="123"/>
      <c r="G3" s="123"/>
      <c r="H3" s="123"/>
      <c r="I3" s="123"/>
    </row>
    <row r="4" spans="1:10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0" ht="25.5" x14ac:dyDescent="0.25">
      <c r="A5" s="142" t="s">
        <v>19</v>
      </c>
      <c r="B5" s="143"/>
      <c r="C5" s="144"/>
      <c r="D5" s="19" t="s">
        <v>20</v>
      </c>
      <c r="E5" s="19" t="s">
        <v>32</v>
      </c>
      <c r="F5" s="20" t="s">
        <v>33</v>
      </c>
      <c r="G5" s="20" t="s">
        <v>30</v>
      </c>
      <c r="H5" s="20" t="s">
        <v>26</v>
      </c>
      <c r="I5" s="20" t="s">
        <v>31</v>
      </c>
    </row>
    <row r="6" spans="1:10" s="65" customFormat="1" ht="15" customHeight="1" x14ac:dyDescent="0.25">
      <c r="A6" s="154" t="s">
        <v>98</v>
      </c>
      <c r="B6" s="155"/>
      <c r="C6" s="156"/>
      <c r="D6" s="89" t="s">
        <v>99</v>
      </c>
      <c r="E6" s="107">
        <f>E7+E17+E34</f>
        <v>1297051.05</v>
      </c>
      <c r="F6" s="107">
        <f>F7+F17+F34</f>
        <v>1276240</v>
      </c>
      <c r="G6" s="91">
        <f>G7+G17+G34</f>
        <v>1643671</v>
      </c>
      <c r="H6" s="91">
        <f>H7+H17+H34</f>
        <v>1637671</v>
      </c>
      <c r="I6" s="91">
        <f>I7+I17+I34</f>
        <v>1637671</v>
      </c>
    </row>
    <row r="7" spans="1:10" s="65" customFormat="1" ht="35.25" customHeight="1" x14ac:dyDescent="0.25">
      <c r="A7" s="154" t="s">
        <v>100</v>
      </c>
      <c r="B7" s="155"/>
      <c r="C7" s="156"/>
      <c r="D7" s="89" t="s">
        <v>101</v>
      </c>
      <c r="E7" s="107">
        <f>E8+E13</f>
        <v>54466.840000000004</v>
      </c>
      <c r="F7" s="107">
        <f>F8+F13</f>
        <v>46510</v>
      </c>
      <c r="G7" s="91">
        <f>G9+G14</f>
        <v>43621</v>
      </c>
      <c r="H7" s="91">
        <f>H9+H14</f>
        <v>43621</v>
      </c>
      <c r="I7" s="91">
        <f>I9+I14</f>
        <v>43621</v>
      </c>
    </row>
    <row r="8" spans="1:10" s="65" customFormat="1" ht="32.25" customHeight="1" x14ac:dyDescent="0.25">
      <c r="A8" s="148" t="s">
        <v>102</v>
      </c>
      <c r="B8" s="149"/>
      <c r="C8" s="150"/>
      <c r="D8" s="84" t="s">
        <v>103</v>
      </c>
      <c r="E8" s="63">
        <f t="shared" ref="E8:G9" si="0">E9</f>
        <v>53990.37</v>
      </c>
      <c r="F8" s="64">
        <f t="shared" si="0"/>
        <v>45350</v>
      </c>
      <c r="G8" s="92">
        <f t="shared" si="0"/>
        <v>43621</v>
      </c>
      <c r="H8" s="92">
        <f t="shared" ref="H8:I9" si="1">H9</f>
        <v>43621</v>
      </c>
      <c r="I8" s="92">
        <f t="shared" si="1"/>
        <v>43621</v>
      </c>
    </row>
    <row r="9" spans="1:10" ht="15" customHeight="1" x14ac:dyDescent="0.25">
      <c r="A9" s="151" t="s">
        <v>104</v>
      </c>
      <c r="B9" s="152"/>
      <c r="C9" s="153"/>
      <c r="D9" s="82" t="s">
        <v>105</v>
      </c>
      <c r="E9" s="8">
        <f>E10</f>
        <v>53990.37</v>
      </c>
      <c r="F9" s="8">
        <f t="shared" si="0"/>
        <v>45350</v>
      </c>
      <c r="G9" s="93">
        <f t="shared" si="0"/>
        <v>43621</v>
      </c>
      <c r="H9" s="93">
        <f t="shared" si="1"/>
        <v>43621</v>
      </c>
      <c r="I9" s="93">
        <f t="shared" si="1"/>
        <v>43621</v>
      </c>
    </row>
    <row r="10" spans="1:10" x14ac:dyDescent="0.25">
      <c r="A10" s="76">
        <v>3</v>
      </c>
      <c r="B10" s="77"/>
      <c r="C10" s="78"/>
      <c r="D10" s="78" t="s">
        <v>10</v>
      </c>
      <c r="E10" s="8">
        <f>E11+E12</f>
        <v>53990.37</v>
      </c>
      <c r="F10" s="8">
        <f>F11+F12</f>
        <v>45350</v>
      </c>
      <c r="G10" s="93">
        <f>G11+G12</f>
        <v>43621</v>
      </c>
      <c r="H10" s="93">
        <f>H11+H12</f>
        <v>43621</v>
      </c>
      <c r="I10" s="93">
        <f>I11+I12</f>
        <v>43621</v>
      </c>
    </row>
    <row r="11" spans="1:10" x14ac:dyDescent="0.25">
      <c r="A11" s="79">
        <v>32</v>
      </c>
      <c r="B11" s="80"/>
      <c r="C11" s="81"/>
      <c r="D11" s="78" t="s">
        <v>21</v>
      </c>
      <c r="E11" s="8">
        <v>51865</v>
      </c>
      <c r="F11" s="9">
        <v>44360</v>
      </c>
      <c r="G11" s="93">
        <v>42601</v>
      </c>
      <c r="H11" s="93">
        <v>42601</v>
      </c>
      <c r="I11" s="93">
        <v>42601</v>
      </c>
    </row>
    <row r="12" spans="1:10" ht="15" customHeight="1" x14ac:dyDescent="0.25">
      <c r="A12" s="79">
        <v>34</v>
      </c>
      <c r="B12" s="80"/>
      <c r="C12" s="81"/>
      <c r="D12" s="78" t="s">
        <v>81</v>
      </c>
      <c r="E12" s="8">
        <v>2125.37</v>
      </c>
      <c r="F12" s="9">
        <v>990</v>
      </c>
      <c r="G12" s="9">
        <v>1020</v>
      </c>
      <c r="H12" s="9">
        <v>1020</v>
      </c>
      <c r="I12" s="9">
        <v>1020</v>
      </c>
    </row>
    <row r="13" spans="1:10" s="65" customFormat="1" ht="29.25" customHeight="1" x14ac:dyDescent="0.25">
      <c r="A13" s="148" t="s">
        <v>106</v>
      </c>
      <c r="B13" s="149"/>
      <c r="C13" s="150"/>
      <c r="D13" s="84" t="s">
        <v>107</v>
      </c>
      <c r="E13" s="63">
        <f>E14</f>
        <v>476.47</v>
      </c>
      <c r="F13" s="63">
        <f t="shared" ref="E13:G14" si="2">F14</f>
        <v>1160</v>
      </c>
      <c r="G13" s="64">
        <f t="shared" si="2"/>
        <v>0</v>
      </c>
      <c r="H13" s="64">
        <f t="shared" ref="H13:I15" si="3">H14</f>
        <v>0</v>
      </c>
      <c r="I13" s="64">
        <f t="shared" si="3"/>
        <v>0</v>
      </c>
    </row>
    <row r="14" spans="1:10" ht="15" customHeight="1" x14ac:dyDescent="0.25">
      <c r="A14" s="151" t="s">
        <v>104</v>
      </c>
      <c r="B14" s="152"/>
      <c r="C14" s="153"/>
      <c r="D14" s="82" t="s">
        <v>105</v>
      </c>
      <c r="E14" s="8">
        <f t="shared" si="2"/>
        <v>476.47</v>
      </c>
      <c r="F14" s="8">
        <f t="shared" si="2"/>
        <v>1160</v>
      </c>
      <c r="G14" s="9">
        <f t="shared" si="2"/>
        <v>0</v>
      </c>
      <c r="H14" s="9">
        <f t="shared" si="3"/>
        <v>0</v>
      </c>
      <c r="I14" s="9">
        <f t="shared" si="3"/>
        <v>0</v>
      </c>
    </row>
    <row r="15" spans="1:10" ht="25.5" x14ac:dyDescent="0.25">
      <c r="A15" s="157">
        <v>4</v>
      </c>
      <c r="B15" s="158"/>
      <c r="C15" s="159"/>
      <c r="D15" s="78" t="s">
        <v>12</v>
      </c>
      <c r="E15" s="8">
        <f>E16</f>
        <v>476.47</v>
      </c>
      <c r="F15" s="8">
        <f>F16</f>
        <v>1160</v>
      </c>
      <c r="G15" s="9">
        <v>0</v>
      </c>
      <c r="H15" s="9">
        <f t="shared" si="3"/>
        <v>0</v>
      </c>
      <c r="I15" s="9">
        <f t="shared" si="3"/>
        <v>0</v>
      </c>
    </row>
    <row r="16" spans="1:10" ht="25.5" x14ac:dyDescent="0.25">
      <c r="A16" s="145">
        <v>42</v>
      </c>
      <c r="B16" s="146"/>
      <c r="C16" s="147"/>
      <c r="D16" s="78" t="s">
        <v>28</v>
      </c>
      <c r="E16" s="8">
        <v>476.47</v>
      </c>
      <c r="F16" s="9">
        <v>1160</v>
      </c>
      <c r="G16" s="9">
        <v>0</v>
      </c>
      <c r="H16" s="9">
        <v>0</v>
      </c>
      <c r="I16" s="9">
        <v>0</v>
      </c>
    </row>
    <row r="17" spans="1:12" s="65" customFormat="1" ht="45.75" customHeight="1" x14ac:dyDescent="0.25">
      <c r="A17" s="154" t="s">
        <v>108</v>
      </c>
      <c r="B17" s="155"/>
      <c r="C17" s="156"/>
      <c r="D17" s="89" t="s">
        <v>109</v>
      </c>
      <c r="E17" s="107">
        <f>E18+E26+E30</f>
        <v>33114</v>
      </c>
      <c r="F17" s="111">
        <f>F18</f>
        <v>14530</v>
      </c>
      <c r="G17" s="91">
        <f>G18+G26+G30</f>
        <v>66080</v>
      </c>
      <c r="H17" s="91">
        <f t="shared" ref="H17:I17" si="4">H18+H26+H30</f>
        <v>66080</v>
      </c>
      <c r="I17" s="91">
        <f t="shared" si="4"/>
        <v>66080</v>
      </c>
    </row>
    <row r="18" spans="1:12" s="112" customFormat="1" ht="38.25" customHeight="1" x14ac:dyDescent="0.2">
      <c r="A18" s="148" t="s">
        <v>102</v>
      </c>
      <c r="B18" s="149"/>
      <c r="C18" s="150"/>
      <c r="D18" s="84" t="s">
        <v>110</v>
      </c>
      <c r="E18" s="63">
        <f>E19</f>
        <v>31725.72</v>
      </c>
      <c r="F18" s="63">
        <f>F19</f>
        <v>14530</v>
      </c>
      <c r="G18" s="92">
        <f>G19</f>
        <v>64460</v>
      </c>
      <c r="H18" s="92">
        <f t="shared" ref="H18:I18" si="5">H19</f>
        <v>64460</v>
      </c>
      <c r="I18" s="92">
        <f t="shared" si="5"/>
        <v>64460</v>
      </c>
    </row>
    <row r="19" spans="1:12" ht="15" customHeight="1" x14ac:dyDescent="0.25">
      <c r="A19" s="151" t="s">
        <v>111</v>
      </c>
      <c r="B19" s="152"/>
      <c r="C19" s="153"/>
      <c r="D19" s="82" t="s">
        <v>125</v>
      </c>
      <c r="E19" s="8">
        <v>31725.72</v>
      </c>
      <c r="F19" s="9">
        <f>F20</f>
        <v>14530</v>
      </c>
      <c r="G19" s="93">
        <f>G20+G24</f>
        <v>64460</v>
      </c>
      <c r="H19" s="93">
        <f t="shared" ref="H19:I19" si="6">H20+H24</f>
        <v>64460</v>
      </c>
      <c r="I19" s="93">
        <f t="shared" si="6"/>
        <v>64460</v>
      </c>
    </row>
    <row r="20" spans="1:12" x14ac:dyDescent="0.25">
      <c r="A20" s="157">
        <v>3</v>
      </c>
      <c r="B20" s="158"/>
      <c r="C20" s="159"/>
      <c r="D20" s="78" t="s">
        <v>10</v>
      </c>
      <c r="E20" s="108"/>
      <c r="F20" s="109">
        <f>F22+F21+F23</f>
        <v>14530</v>
      </c>
      <c r="G20" s="93">
        <f>G21+G22+G23</f>
        <v>63460</v>
      </c>
      <c r="H20" s="93">
        <f t="shared" ref="H20:I20" si="7">H21+H22+H23</f>
        <v>63460</v>
      </c>
      <c r="I20" s="93">
        <f t="shared" si="7"/>
        <v>63460</v>
      </c>
    </row>
    <row r="21" spans="1:12" x14ac:dyDescent="0.25">
      <c r="A21" s="145">
        <v>31</v>
      </c>
      <c r="B21" s="146"/>
      <c r="C21" s="147"/>
      <c r="D21" s="85" t="s">
        <v>116</v>
      </c>
      <c r="E21" s="108"/>
      <c r="F21" s="109">
        <v>0</v>
      </c>
      <c r="G21" s="93">
        <v>6110</v>
      </c>
      <c r="H21" s="93">
        <v>6110</v>
      </c>
      <c r="I21" s="93">
        <v>6110</v>
      </c>
    </row>
    <row r="22" spans="1:12" x14ac:dyDescent="0.25">
      <c r="A22" s="145">
        <v>32</v>
      </c>
      <c r="B22" s="146"/>
      <c r="C22" s="147"/>
      <c r="D22" s="85" t="s">
        <v>21</v>
      </c>
      <c r="E22" s="109">
        <v>21605.89</v>
      </c>
      <c r="F22" s="109">
        <v>14530</v>
      </c>
      <c r="G22" s="93">
        <v>56050</v>
      </c>
      <c r="H22" s="93">
        <v>56050</v>
      </c>
      <c r="I22" s="93">
        <v>56050</v>
      </c>
    </row>
    <row r="23" spans="1:12" x14ac:dyDescent="0.25">
      <c r="A23" s="86">
        <v>34</v>
      </c>
      <c r="B23" s="87"/>
      <c r="C23" s="88"/>
      <c r="D23" s="85" t="s">
        <v>81</v>
      </c>
      <c r="E23" s="109"/>
      <c r="F23" s="109">
        <v>0</v>
      </c>
      <c r="G23" s="93">
        <v>1300</v>
      </c>
      <c r="H23" s="93">
        <v>1300</v>
      </c>
      <c r="I23" s="93">
        <v>1300</v>
      </c>
    </row>
    <row r="24" spans="1:12" ht="17.25" customHeight="1" x14ac:dyDescent="0.25">
      <c r="A24" s="157">
        <v>4</v>
      </c>
      <c r="B24" s="158"/>
      <c r="C24" s="159"/>
      <c r="D24" s="85" t="s">
        <v>135</v>
      </c>
      <c r="E24" s="109">
        <f>E25</f>
        <v>10120.11</v>
      </c>
      <c r="F24" s="110"/>
      <c r="G24" s="93">
        <f>G25</f>
        <v>1000</v>
      </c>
      <c r="H24" s="93">
        <f t="shared" ref="H24:I24" si="8">H25</f>
        <v>1000</v>
      </c>
      <c r="I24" s="93">
        <f t="shared" si="8"/>
        <v>1000</v>
      </c>
    </row>
    <row r="25" spans="1:12" x14ac:dyDescent="0.25">
      <c r="A25" s="145">
        <v>42</v>
      </c>
      <c r="B25" s="146"/>
      <c r="C25" s="147"/>
      <c r="D25" s="78" t="s">
        <v>136</v>
      </c>
      <c r="E25" s="109">
        <v>10120.11</v>
      </c>
      <c r="F25" s="108"/>
      <c r="G25" s="93">
        <v>1000</v>
      </c>
      <c r="H25" s="93">
        <v>1000</v>
      </c>
      <c r="I25" s="93">
        <v>1000</v>
      </c>
      <c r="L25" s="181"/>
    </row>
    <row r="26" spans="1:12" s="178" customFormat="1" ht="25.5" x14ac:dyDescent="0.25">
      <c r="A26" s="160" t="s">
        <v>113</v>
      </c>
      <c r="B26" s="161"/>
      <c r="C26" s="162"/>
      <c r="D26" s="117" t="s">
        <v>114</v>
      </c>
      <c r="E26" s="179">
        <v>337.12</v>
      </c>
      <c r="F26" s="177"/>
      <c r="G26" s="96">
        <f>G27</f>
        <v>470</v>
      </c>
      <c r="H26" s="96">
        <f t="shared" ref="H26:I28" si="9">H27</f>
        <v>470</v>
      </c>
      <c r="I26" s="96">
        <f t="shared" si="9"/>
        <v>470</v>
      </c>
    </row>
    <row r="27" spans="1:12" s="97" customFormat="1" ht="25.5" x14ac:dyDescent="0.25">
      <c r="A27" s="163" t="s">
        <v>111</v>
      </c>
      <c r="B27" s="164"/>
      <c r="C27" s="165"/>
      <c r="D27" s="98" t="s">
        <v>126</v>
      </c>
      <c r="E27" s="180">
        <v>337.12</v>
      </c>
      <c r="F27" s="95"/>
      <c r="G27" s="99">
        <f>G28</f>
        <v>470</v>
      </c>
      <c r="H27" s="99">
        <f t="shared" si="9"/>
        <v>470</v>
      </c>
      <c r="I27" s="99">
        <f t="shared" si="9"/>
        <v>470</v>
      </c>
    </row>
    <row r="28" spans="1:12" s="97" customFormat="1" x14ac:dyDescent="0.25">
      <c r="A28" s="166">
        <v>3</v>
      </c>
      <c r="B28" s="167"/>
      <c r="C28" s="168"/>
      <c r="D28" s="41" t="s">
        <v>10</v>
      </c>
      <c r="E28" s="180">
        <v>337.12</v>
      </c>
      <c r="F28" s="95"/>
      <c r="G28" s="99">
        <f>G29</f>
        <v>470</v>
      </c>
      <c r="H28" s="99">
        <f t="shared" si="9"/>
        <v>470</v>
      </c>
      <c r="I28" s="99">
        <f t="shared" si="9"/>
        <v>470</v>
      </c>
    </row>
    <row r="29" spans="1:12" s="97" customFormat="1" x14ac:dyDescent="0.25">
      <c r="A29" s="169">
        <v>32</v>
      </c>
      <c r="B29" s="170"/>
      <c r="C29" s="171"/>
      <c r="D29" s="41" t="s">
        <v>21</v>
      </c>
      <c r="E29" s="180">
        <v>337.12</v>
      </c>
      <c r="F29" s="95"/>
      <c r="G29" s="99">
        <v>470</v>
      </c>
      <c r="H29" s="99">
        <v>470</v>
      </c>
      <c r="I29" s="99">
        <v>470</v>
      </c>
    </row>
    <row r="30" spans="1:12" s="65" customFormat="1" ht="38.25" x14ac:dyDescent="0.25">
      <c r="A30" s="148" t="s">
        <v>106</v>
      </c>
      <c r="B30" s="149"/>
      <c r="C30" s="150"/>
      <c r="D30" s="116" t="s">
        <v>115</v>
      </c>
      <c r="E30" s="175">
        <v>1051.1600000000001</v>
      </c>
      <c r="F30" s="176"/>
      <c r="G30" s="92">
        <f>G31</f>
        <v>1150</v>
      </c>
      <c r="H30" s="92">
        <f t="shared" ref="H30:I32" si="10">H31</f>
        <v>1150</v>
      </c>
      <c r="I30" s="92">
        <f t="shared" si="10"/>
        <v>1150</v>
      </c>
    </row>
    <row r="31" spans="1:12" x14ac:dyDescent="0.25">
      <c r="A31" s="151" t="s">
        <v>111</v>
      </c>
      <c r="B31" s="152"/>
      <c r="C31" s="153"/>
      <c r="D31" s="82" t="s">
        <v>112</v>
      </c>
      <c r="E31" s="109">
        <v>1051.1600000000001</v>
      </c>
      <c r="F31" s="94"/>
      <c r="G31" s="93">
        <f>G32</f>
        <v>1150</v>
      </c>
      <c r="H31" s="93">
        <f t="shared" si="10"/>
        <v>1150</v>
      </c>
      <c r="I31" s="93">
        <f t="shared" si="10"/>
        <v>1150</v>
      </c>
    </row>
    <row r="32" spans="1:12" x14ac:dyDescent="0.25">
      <c r="A32" s="157">
        <v>3</v>
      </c>
      <c r="B32" s="158"/>
      <c r="C32" s="159"/>
      <c r="D32" s="78" t="s">
        <v>10</v>
      </c>
      <c r="E32" s="109">
        <v>1051.1600000000001</v>
      </c>
      <c r="F32" s="94"/>
      <c r="G32" s="93">
        <f>G33</f>
        <v>1150</v>
      </c>
      <c r="H32" s="93">
        <f t="shared" si="10"/>
        <v>1150</v>
      </c>
      <c r="I32" s="93">
        <f t="shared" si="10"/>
        <v>1150</v>
      </c>
    </row>
    <row r="33" spans="1:9" x14ac:dyDescent="0.25">
      <c r="A33" s="145">
        <v>32</v>
      </c>
      <c r="B33" s="146"/>
      <c r="C33" s="147"/>
      <c r="D33" s="78" t="s">
        <v>21</v>
      </c>
      <c r="E33" s="109">
        <v>1051.1600000000001</v>
      </c>
      <c r="F33" s="94"/>
      <c r="G33" s="93">
        <v>1150</v>
      </c>
      <c r="H33" s="93">
        <v>1150</v>
      </c>
      <c r="I33" s="93">
        <v>1150</v>
      </c>
    </row>
    <row r="34" spans="1:9" s="65" customFormat="1" ht="45" x14ac:dyDescent="0.25">
      <c r="A34" s="154" t="s">
        <v>108</v>
      </c>
      <c r="B34" s="155"/>
      <c r="C34" s="156"/>
      <c r="D34" s="89" t="s">
        <v>109</v>
      </c>
      <c r="E34" s="175">
        <f>E35</f>
        <v>1209470.21</v>
      </c>
      <c r="F34" s="105">
        <f>F35</f>
        <v>1215200</v>
      </c>
      <c r="G34" s="91">
        <f>G35</f>
        <v>1533970</v>
      </c>
      <c r="H34" s="91">
        <f t="shared" ref="H34:I34" si="11">H35</f>
        <v>1527970</v>
      </c>
      <c r="I34" s="91">
        <f t="shared" si="11"/>
        <v>1527970</v>
      </c>
    </row>
    <row r="35" spans="1:9" s="65" customFormat="1" ht="30" x14ac:dyDescent="0.25">
      <c r="A35" s="154" t="s">
        <v>117</v>
      </c>
      <c r="B35" s="155"/>
      <c r="C35" s="156"/>
      <c r="D35" s="89" t="s">
        <v>118</v>
      </c>
      <c r="E35" s="105">
        <f>E36+E41+E46+E52+E59+E65</f>
        <v>1209470.21</v>
      </c>
      <c r="F35" s="105">
        <f>F36+F41+F46+F52+F59+F65</f>
        <v>1215200</v>
      </c>
      <c r="G35" s="91">
        <f>G36+G41+G46+G52+G59+G65</f>
        <v>1533970</v>
      </c>
      <c r="H35" s="91">
        <f t="shared" ref="H35:I35" si="12">H36+H41+H46+H52+H59+H65</f>
        <v>1527970</v>
      </c>
      <c r="I35" s="91">
        <f t="shared" si="12"/>
        <v>1527970</v>
      </c>
    </row>
    <row r="36" spans="1:9" s="68" customFormat="1" x14ac:dyDescent="0.25">
      <c r="A36" s="172" t="s">
        <v>127</v>
      </c>
      <c r="B36" s="173"/>
      <c r="C36" s="174"/>
      <c r="D36" s="90" t="s">
        <v>128</v>
      </c>
      <c r="E36" s="106">
        <f>E37+E39</f>
        <v>2681</v>
      </c>
      <c r="F36" s="106">
        <f>F37+F39</f>
        <v>2660</v>
      </c>
      <c r="G36" s="102">
        <f>G37+G39</f>
        <v>5000</v>
      </c>
      <c r="H36" s="102">
        <f t="shared" ref="H36:I36" si="13">H37+H39</f>
        <v>5000</v>
      </c>
      <c r="I36" s="102">
        <f t="shared" si="13"/>
        <v>5000</v>
      </c>
    </row>
    <row r="37" spans="1:9" x14ac:dyDescent="0.25">
      <c r="A37" s="157">
        <v>3</v>
      </c>
      <c r="B37" s="158"/>
      <c r="C37" s="159"/>
      <c r="D37" s="78" t="s">
        <v>10</v>
      </c>
      <c r="E37" s="104">
        <v>2681</v>
      </c>
      <c r="F37" s="104">
        <f>F38</f>
        <v>1860</v>
      </c>
      <c r="G37" s="93">
        <f>G38</f>
        <v>4000</v>
      </c>
      <c r="H37" s="93">
        <f>H38</f>
        <v>4000</v>
      </c>
      <c r="I37" s="93">
        <f>I38</f>
        <v>4000</v>
      </c>
    </row>
    <row r="38" spans="1:9" x14ac:dyDescent="0.25">
      <c r="A38" s="145">
        <v>32</v>
      </c>
      <c r="B38" s="146"/>
      <c r="C38" s="147"/>
      <c r="D38" s="78" t="s">
        <v>21</v>
      </c>
      <c r="E38" s="104">
        <v>2681</v>
      </c>
      <c r="F38" s="104">
        <v>1860</v>
      </c>
      <c r="G38" s="93">
        <v>4000</v>
      </c>
      <c r="H38" s="93">
        <v>4000</v>
      </c>
      <c r="I38" s="93">
        <v>4000</v>
      </c>
    </row>
    <row r="39" spans="1:9" ht="25.5" x14ac:dyDescent="0.25">
      <c r="A39" s="157">
        <v>4</v>
      </c>
      <c r="B39" s="158"/>
      <c r="C39" s="159"/>
      <c r="D39" s="78" t="s">
        <v>119</v>
      </c>
      <c r="E39" s="104">
        <f>E40</f>
        <v>0</v>
      </c>
      <c r="F39" s="104">
        <f>F40</f>
        <v>800</v>
      </c>
      <c r="G39" s="93">
        <f>G40</f>
        <v>1000</v>
      </c>
      <c r="H39" s="93">
        <f t="shared" ref="H39:I39" si="14">H40</f>
        <v>1000</v>
      </c>
      <c r="I39" s="93">
        <f t="shared" si="14"/>
        <v>1000</v>
      </c>
    </row>
    <row r="40" spans="1:9" ht="25.5" x14ac:dyDescent="0.25">
      <c r="A40" s="145">
        <v>42</v>
      </c>
      <c r="B40" s="146"/>
      <c r="C40" s="147"/>
      <c r="D40" s="78" t="s">
        <v>28</v>
      </c>
      <c r="E40" s="104">
        <v>0</v>
      </c>
      <c r="F40" s="104">
        <v>800</v>
      </c>
      <c r="G40" s="93">
        <v>1000</v>
      </c>
      <c r="H40" s="93">
        <v>1000</v>
      </c>
      <c r="I40" s="93">
        <v>1000</v>
      </c>
    </row>
    <row r="41" spans="1:9" s="103" customFormat="1" x14ac:dyDescent="0.25">
      <c r="A41" s="172" t="s">
        <v>129</v>
      </c>
      <c r="B41" s="173"/>
      <c r="C41" s="174"/>
      <c r="D41" s="90" t="s">
        <v>120</v>
      </c>
      <c r="E41" s="106">
        <f>E42+E44</f>
        <v>14777.73</v>
      </c>
      <c r="F41" s="106">
        <f>F42+F44</f>
        <v>3450</v>
      </c>
      <c r="G41" s="102">
        <f>G42+G44</f>
        <v>6600</v>
      </c>
      <c r="H41" s="102">
        <f t="shared" ref="H41:I41" si="15">H42+H44</f>
        <v>6600</v>
      </c>
      <c r="I41" s="102">
        <f t="shared" si="15"/>
        <v>6600</v>
      </c>
    </row>
    <row r="42" spans="1:9" x14ac:dyDescent="0.25">
      <c r="A42" s="157">
        <v>3</v>
      </c>
      <c r="B42" s="158"/>
      <c r="C42" s="159"/>
      <c r="D42" s="78" t="s">
        <v>10</v>
      </c>
      <c r="E42" s="104">
        <v>13736</v>
      </c>
      <c r="F42" s="104">
        <f>F43</f>
        <v>2120</v>
      </c>
      <c r="G42" s="93">
        <f>G43</f>
        <v>3800</v>
      </c>
      <c r="H42" s="93">
        <f t="shared" ref="H42:I42" si="16">H43</f>
        <v>3800</v>
      </c>
      <c r="I42" s="93">
        <f t="shared" si="16"/>
        <v>3800</v>
      </c>
    </row>
    <row r="43" spans="1:9" x14ac:dyDescent="0.25">
      <c r="A43" s="145">
        <v>32</v>
      </c>
      <c r="B43" s="146"/>
      <c r="C43" s="147"/>
      <c r="D43" s="78" t="s">
        <v>21</v>
      </c>
      <c r="E43" s="104"/>
      <c r="F43" s="104">
        <v>2120</v>
      </c>
      <c r="G43" s="93">
        <v>3800</v>
      </c>
      <c r="H43" s="93">
        <v>3800</v>
      </c>
      <c r="I43" s="93">
        <v>3800</v>
      </c>
    </row>
    <row r="44" spans="1:9" ht="25.5" x14ac:dyDescent="0.25">
      <c r="A44" s="157">
        <v>4</v>
      </c>
      <c r="B44" s="158"/>
      <c r="C44" s="159"/>
      <c r="D44" s="78" t="s">
        <v>119</v>
      </c>
      <c r="E44" s="104">
        <f>E45</f>
        <v>1041.73</v>
      </c>
      <c r="F44" s="104">
        <f>F45</f>
        <v>1330</v>
      </c>
      <c r="G44" s="93">
        <f>G45</f>
        <v>2800</v>
      </c>
      <c r="H44" s="93">
        <f>H45</f>
        <v>2800</v>
      </c>
      <c r="I44" s="93">
        <f>I45</f>
        <v>2800</v>
      </c>
    </row>
    <row r="45" spans="1:9" ht="25.5" x14ac:dyDescent="0.25">
      <c r="A45" s="145">
        <v>42</v>
      </c>
      <c r="B45" s="146"/>
      <c r="C45" s="147"/>
      <c r="D45" s="78" t="s">
        <v>28</v>
      </c>
      <c r="E45" s="104">
        <v>1041.73</v>
      </c>
      <c r="F45" s="104">
        <v>1330</v>
      </c>
      <c r="G45" s="93">
        <v>2800</v>
      </c>
      <c r="H45" s="93">
        <v>2800</v>
      </c>
      <c r="I45" s="93">
        <v>2800</v>
      </c>
    </row>
    <row r="46" spans="1:9" s="103" customFormat="1" x14ac:dyDescent="0.25">
      <c r="A46" s="172" t="s">
        <v>130</v>
      </c>
      <c r="B46" s="173"/>
      <c r="C46" s="174"/>
      <c r="D46" s="90" t="s">
        <v>121</v>
      </c>
      <c r="E46" s="106">
        <f>E47</f>
        <v>61224</v>
      </c>
      <c r="F46" s="106">
        <f>F47</f>
        <v>45730</v>
      </c>
      <c r="G46" s="102">
        <f>G47+G50</f>
        <v>37200</v>
      </c>
      <c r="H46" s="102">
        <f t="shared" ref="H46:I46" si="17">H47+H50</f>
        <v>37200</v>
      </c>
      <c r="I46" s="102">
        <f t="shared" si="17"/>
        <v>37200</v>
      </c>
    </row>
    <row r="47" spans="1:9" x14ac:dyDescent="0.25">
      <c r="A47" s="157">
        <v>3</v>
      </c>
      <c r="B47" s="158"/>
      <c r="C47" s="159"/>
      <c r="D47" s="78" t="s">
        <v>10</v>
      </c>
      <c r="E47" s="104">
        <v>61224</v>
      </c>
      <c r="F47" s="104">
        <f>F48+F49</f>
        <v>45730</v>
      </c>
      <c r="G47" s="93">
        <f>G49+G48</f>
        <v>37200</v>
      </c>
      <c r="H47" s="93">
        <f t="shared" ref="H47:I47" si="18">H49+H48</f>
        <v>37200</v>
      </c>
      <c r="I47" s="93">
        <f t="shared" si="18"/>
        <v>37200</v>
      </c>
    </row>
    <row r="48" spans="1:9" x14ac:dyDescent="0.25">
      <c r="A48" s="145">
        <v>31</v>
      </c>
      <c r="B48" s="146"/>
      <c r="C48" s="147"/>
      <c r="D48" s="78" t="s">
        <v>116</v>
      </c>
      <c r="E48" s="104">
        <v>1167.96</v>
      </c>
      <c r="F48" s="104">
        <v>3180</v>
      </c>
      <c r="G48" s="93">
        <v>8200</v>
      </c>
      <c r="H48" s="93">
        <v>8200</v>
      </c>
      <c r="I48" s="93">
        <v>8200</v>
      </c>
    </row>
    <row r="49" spans="1:9" x14ac:dyDescent="0.25">
      <c r="A49" s="145">
        <v>32</v>
      </c>
      <c r="B49" s="146"/>
      <c r="C49" s="147"/>
      <c r="D49" s="78" t="s">
        <v>21</v>
      </c>
      <c r="E49" s="104">
        <v>60056</v>
      </c>
      <c r="F49" s="104">
        <v>42550</v>
      </c>
      <c r="G49" s="93">
        <v>29000</v>
      </c>
      <c r="H49" s="93">
        <v>29000</v>
      </c>
      <c r="I49" s="93">
        <v>29000</v>
      </c>
    </row>
    <row r="50" spans="1:9" ht="25.5" x14ac:dyDescent="0.25">
      <c r="A50" s="157">
        <v>4</v>
      </c>
      <c r="B50" s="158"/>
      <c r="C50" s="159"/>
      <c r="D50" s="78" t="s">
        <v>119</v>
      </c>
      <c r="E50" s="104">
        <v>0</v>
      </c>
      <c r="F50" s="104">
        <v>0</v>
      </c>
      <c r="G50" s="93">
        <f>G51</f>
        <v>0</v>
      </c>
      <c r="H50" s="93">
        <f>H51</f>
        <v>0</v>
      </c>
      <c r="I50" s="93">
        <f>I51</f>
        <v>0</v>
      </c>
    </row>
    <row r="51" spans="1:9" ht="25.5" x14ac:dyDescent="0.25">
      <c r="A51" s="145">
        <v>42</v>
      </c>
      <c r="B51" s="146"/>
      <c r="C51" s="147"/>
      <c r="D51" s="78" t="s">
        <v>28</v>
      </c>
      <c r="E51" s="104"/>
      <c r="F51" s="104"/>
      <c r="G51" s="9"/>
      <c r="H51" s="9"/>
      <c r="I51" s="9"/>
    </row>
    <row r="52" spans="1:9" s="103" customFormat="1" x14ac:dyDescent="0.25">
      <c r="A52" s="172" t="s">
        <v>131</v>
      </c>
      <c r="B52" s="173"/>
      <c r="C52" s="174"/>
      <c r="D52" s="90" t="s">
        <v>122</v>
      </c>
      <c r="E52" s="106">
        <f>E53+E57</f>
        <v>1077181.48</v>
      </c>
      <c r="F52" s="106">
        <f>F53+F57</f>
        <v>1117570</v>
      </c>
      <c r="G52" s="102">
        <f>G53+G57</f>
        <v>1425000</v>
      </c>
      <c r="H52" s="102">
        <f t="shared" ref="H52:I52" si="19">H53+H57</f>
        <v>1425000</v>
      </c>
      <c r="I52" s="102">
        <f t="shared" si="19"/>
        <v>1425000</v>
      </c>
    </row>
    <row r="53" spans="1:9" x14ac:dyDescent="0.25">
      <c r="A53" s="157">
        <v>3</v>
      </c>
      <c r="B53" s="158"/>
      <c r="C53" s="159"/>
      <c r="D53" s="78" t="s">
        <v>10</v>
      </c>
      <c r="E53" s="104">
        <f>E54+E55+E56</f>
        <v>1073770.5</v>
      </c>
      <c r="F53" s="104">
        <f>F54+F55+F56</f>
        <v>1106280</v>
      </c>
      <c r="G53" s="93">
        <f>G54+G55+G56</f>
        <v>1415800</v>
      </c>
      <c r="H53" s="93">
        <f t="shared" ref="H53:I53" si="20">H54+H55+H56</f>
        <v>1415800</v>
      </c>
      <c r="I53" s="93">
        <f t="shared" si="20"/>
        <v>1415800</v>
      </c>
    </row>
    <row r="54" spans="1:9" x14ac:dyDescent="0.25">
      <c r="A54" s="145">
        <v>31</v>
      </c>
      <c r="B54" s="146"/>
      <c r="C54" s="147"/>
      <c r="D54" s="78" t="s">
        <v>116</v>
      </c>
      <c r="E54" s="104">
        <v>1011361.4</v>
      </c>
      <c r="F54" s="104">
        <v>1051870</v>
      </c>
      <c r="G54" s="93">
        <v>1262500</v>
      </c>
      <c r="H54" s="93">
        <v>1262500</v>
      </c>
      <c r="I54" s="93">
        <v>1262500</v>
      </c>
    </row>
    <row r="55" spans="1:9" x14ac:dyDescent="0.25">
      <c r="A55" s="145">
        <v>32</v>
      </c>
      <c r="B55" s="146"/>
      <c r="C55" s="147"/>
      <c r="D55" s="78" t="s">
        <v>21</v>
      </c>
      <c r="E55" s="104">
        <v>43343</v>
      </c>
      <c r="F55" s="104">
        <v>38480</v>
      </c>
      <c r="G55" s="93">
        <v>137300</v>
      </c>
      <c r="H55" s="93">
        <v>137300</v>
      </c>
      <c r="I55" s="93">
        <v>137300</v>
      </c>
    </row>
    <row r="56" spans="1:9" ht="38.25" x14ac:dyDescent="0.25">
      <c r="A56" s="79">
        <v>37</v>
      </c>
      <c r="B56" s="80"/>
      <c r="C56" s="81"/>
      <c r="D56" s="78" t="s">
        <v>123</v>
      </c>
      <c r="E56" s="104">
        <v>19066.099999999999</v>
      </c>
      <c r="F56" s="104">
        <v>15930</v>
      </c>
      <c r="G56" s="93">
        <v>16000</v>
      </c>
      <c r="H56" s="93">
        <v>16000</v>
      </c>
      <c r="I56" s="93">
        <v>16000</v>
      </c>
    </row>
    <row r="57" spans="1:9" ht="25.5" x14ac:dyDescent="0.25">
      <c r="A57" s="157">
        <v>4</v>
      </c>
      <c r="B57" s="158"/>
      <c r="C57" s="159"/>
      <c r="D57" s="78" t="s">
        <v>119</v>
      </c>
      <c r="E57" s="104">
        <f>E58</f>
        <v>3410.98</v>
      </c>
      <c r="F57" s="104">
        <f>F58</f>
        <v>11290</v>
      </c>
      <c r="G57" s="93">
        <f>G58</f>
        <v>9200</v>
      </c>
      <c r="H57" s="93">
        <f t="shared" ref="H57:I57" si="21">H58</f>
        <v>9200</v>
      </c>
      <c r="I57" s="93">
        <f t="shared" si="21"/>
        <v>9200</v>
      </c>
    </row>
    <row r="58" spans="1:9" ht="25.5" x14ac:dyDescent="0.25">
      <c r="A58" s="145">
        <v>42</v>
      </c>
      <c r="B58" s="146"/>
      <c r="C58" s="147"/>
      <c r="D58" s="78" t="s">
        <v>28</v>
      </c>
      <c r="E58" s="104">
        <v>3410.98</v>
      </c>
      <c r="F58" s="104">
        <v>11290</v>
      </c>
      <c r="G58" s="93">
        <v>9200</v>
      </c>
      <c r="H58" s="93">
        <v>9200</v>
      </c>
      <c r="I58" s="93">
        <v>9200</v>
      </c>
    </row>
    <row r="59" spans="1:9" s="103" customFormat="1" x14ac:dyDescent="0.25">
      <c r="A59" s="172" t="s">
        <v>132</v>
      </c>
      <c r="B59" s="173"/>
      <c r="C59" s="174"/>
      <c r="D59" s="90" t="s">
        <v>124</v>
      </c>
      <c r="E59" s="106">
        <v>53443</v>
      </c>
      <c r="F59" s="106">
        <f>F60+F63</f>
        <v>45790</v>
      </c>
      <c r="G59" s="102">
        <f>G60+G63</f>
        <v>54170</v>
      </c>
      <c r="H59" s="102">
        <f>H60+H63</f>
        <v>54170</v>
      </c>
      <c r="I59" s="102">
        <f>I60+I63</f>
        <v>54170</v>
      </c>
    </row>
    <row r="60" spans="1:9" x14ac:dyDescent="0.25">
      <c r="A60" s="157">
        <v>3</v>
      </c>
      <c r="B60" s="158"/>
      <c r="C60" s="159"/>
      <c r="D60" s="78" t="s">
        <v>10</v>
      </c>
      <c r="E60" s="104">
        <f>E61+E62</f>
        <v>45480</v>
      </c>
      <c r="F60" s="104">
        <f>F61+F62</f>
        <v>40490</v>
      </c>
      <c r="G60" s="93">
        <f>G61+G62</f>
        <v>48170</v>
      </c>
      <c r="H60" s="93">
        <f t="shared" ref="H60:I60" si="22">H61+H62</f>
        <v>48170</v>
      </c>
      <c r="I60" s="93">
        <f t="shared" si="22"/>
        <v>48170</v>
      </c>
    </row>
    <row r="61" spans="1:9" x14ac:dyDescent="0.25">
      <c r="A61" s="145">
        <v>31</v>
      </c>
      <c r="B61" s="146"/>
      <c r="C61" s="147"/>
      <c r="D61" s="78" t="s">
        <v>116</v>
      </c>
      <c r="E61" s="104">
        <v>13484</v>
      </c>
      <c r="F61" s="104">
        <v>14600</v>
      </c>
      <c r="G61" s="93">
        <v>43380</v>
      </c>
      <c r="H61" s="93">
        <v>43380</v>
      </c>
      <c r="I61" s="93">
        <v>43380</v>
      </c>
    </row>
    <row r="62" spans="1:9" x14ac:dyDescent="0.25">
      <c r="A62" s="145">
        <v>32</v>
      </c>
      <c r="B62" s="146"/>
      <c r="C62" s="147"/>
      <c r="D62" s="78" t="s">
        <v>21</v>
      </c>
      <c r="E62" s="104">
        <v>31996</v>
      </c>
      <c r="F62" s="104">
        <v>25890</v>
      </c>
      <c r="G62" s="93">
        <v>4790</v>
      </c>
      <c r="H62" s="93">
        <v>4790</v>
      </c>
      <c r="I62" s="93">
        <v>4790</v>
      </c>
    </row>
    <row r="63" spans="1:9" ht="25.5" x14ac:dyDescent="0.25">
      <c r="A63" s="157">
        <v>4</v>
      </c>
      <c r="B63" s="158"/>
      <c r="C63" s="159"/>
      <c r="D63" s="78" t="s">
        <v>12</v>
      </c>
      <c r="E63" s="104">
        <f>E64</f>
        <v>7963</v>
      </c>
      <c r="F63" s="104">
        <f>F64</f>
        <v>5300</v>
      </c>
      <c r="G63" s="93">
        <f>G64</f>
        <v>6000</v>
      </c>
      <c r="H63" s="93">
        <f>H64</f>
        <v>6000</v>
      </c>
      <c r="I63" s="93">
        <f>I64</f>
        <v>6000</v>
      </c>
    </row>
    <row r="64" spans="1:9" ht="25.5" x14ac:dyDescent="0.25">
      <c r="A64" s="145">
        <v>42</v>
      </c>
      <c r="B64" s="146"/>
      <c r="C64" s="147"/>
      <c r="D64" s="78" t="s">
        <v>28</v>
      </c>
      <c r="E64" s="104">
        <v>7963</v>
      </c>
      <c r="F64" s="104">
        <v>5300</v>
      </c>
      <c r="G64" s="93">
        <v>6000</v>
      </c>
      <c r="H64" s="93">
        <v>6000</v>
      </c>
      <c r="I64" s="93">
        <v>6000</v>
      </c>
    </row>
    <row r="65" spans="1:9" ht="25.5" x14ac:dyDescent="0.25">
      <c r="A65" s="172" t="s">
        <v>133</v>
      </c>
      <c r="B65" s="173"/>
      <c r="C65" s="174"/>
      <c r="D65" s="90" t="s">
        <v>134</v>
      </c>
      <c r="E65" s="104">
        <v>163</v>
      </c>
      <c r="F65" s="104"/>
      <c r="G65" s="92">
        <f>G66</f>
        <v>6000</v>
      </c>
      <c r="H65" s="92">
        <f t="shared" ref="H65:I65" si="23">H66</f>
        <v>0</v>
      </c>
      <c r="I65" s="92">
        <f t="shared" si="23"/>
        <v>0</v>
      </c>
    </row>
    <row r="66" spans="1:9" ht="25.5" x14ac:dyDescent="0.25">
      <c r="A66" s="157">
        <v>4</v>
      </c>
      <c r="B66" s="158"/>
      <c r="C66" s="159"/>
      <c r="D66" s="78" t="s">
        <v>12</v>
      </c>
      <c r="E66" s="104">
        <v>163</v>
      </c>
      <c r="F66" s="104"/>
      <c r="G66" s="93">
        <f>G67</f>
        <v>6000</v>
      </c>
      <c r="H66" s="93">
        <f t="shared" ref="H66:I66" si="24">H67</f>
        <v>0</v>
      </c>
      <c r="I66" s="93">
        <f t="shared" si="24"/>
        <v>0</v>
      </c>
    </row>
    <row r="67" spans="1:9" ht="25.5" x14ac:dyDescent="0.25">
      <c r="A67" s="145">
        <v>42</v>
      </c>
      <c r="B67" s="146"/>
      <c r="C67" s="147"/>
      <c r="D67" s="78" t="s">
        <v>28</v>
      </c>
      <c r="E67" s="104">
        <v>163</v>
      </c>
      <c r="F67" s="104"/>
      <c r="G67" s="9">
        <v>6000</v>
      </c>
      <c r="H67" s="9">
        <v>0</v>
      </c>
      <c r="I67" s="9">
        <v>0</v>
      </c>
    </row>
  </sheetData>
  <mergeCells count="60">
    <mergeCell ref="A52:C52"/>
    <mergeCell ref="A53:C53"/>
    <mergeCell ref="A54:C54"/>
    <mergeCell ref="A55:C55"/>
    <mergeCell ref="A57:C57"/>
    <mergeCell ref="A59:C59"/>
    <mergeCell ref="A60:C60"/>
    <mergeCell ref="A61:C61"/>
    <mergeCell ref="A62:C62"/>
    <mergeCell ref="A58:C58"/>
    <mergeCell ref="A65:C65"/>
    <mergeCell ref="A66:C66"/>
    <mergeCell ref="A67:C67"/>
    <mergeCell ref="A63:C63"/>
    <mergeCell ref="A64:C64"/>
    <mergeCell ref="A46:C46"/>
    <mergeCell ref="A47:C47"/>
    <mergeCell ref="A49:C49"/>
    <mergeCell ref="A50:C50"/>
    <mergeCell ref="A51:C51"/>
    <mergeCell ref="A48:C48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4:C34"/>
    <mergeCell ref="A35:C35"/>
    <mergeCell ref="A29:C29"/>
    <mergeCell ref="A30:C30"/>
    <mergeCell ref="A31:C31"/>
    <mergeCell ref="A32:C32"/>
    <mergeCell ref="A33:C33"/>
    <mergeCell ref="A20:C20"/>
    <mergeCell ref="A25:C25"/>
    <mergeCell ref="A26:C26"/>
    <mergeCell ref="A27:C27"/>
    <mergeCell ref="A28:C28"/>
    <mergeCell ref="A24:C24"/>
    <mergeCell ref="A3:I3"/>
    <mergeCell ref="A5:C5"/>
    <mergeCell ref="A21:C21"/>
    <mergeCell ref="A22:C22"/>
    <mergeCell ref="A1:J1"/>
    <mergeCell ref="A8:C8"/>
    <mergeCell ref="A9:C9"/>
    <mergeCell ref="A16:C16"/>
    <mergeCell ref="A6:C6"/>
    <mergeCell ref="A7:C7"/>
    <mergeCell ref="A18:C18"/>
    <mergeCell ref="A19:C19"/>
    <mergeCell ref="A13:C13"/>
    <mergeCell ref="A14:C14"/>
    <mergeCell ref="A15:C15"/>
    <mergeCell ref="A17:C17"/>
  </mergeCells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</cp:lastModifiedBy>
  <cp:lastPrinted>2023-11-09T12:31:58Z</cp:lastPrinted>
  <dcterms:created xsi:type="dcterms:W3CDTF">2022-08-12T12:51:27Z</dcterms:created>
  <dcterms:modified xsi:type="dcterms:W3CDTF">2023-11-09T13:06:13Z</dcterms:modified>
</cp:coreProperties>
</file>