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bookViews>
    <workbookView xWindow="0" yWindow="0" windowWidth="17970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List1!$A$1:$L$191</definedName>
  </definedNames>
  <calcPr calcId="162913"/>
</workbook>
</file>

<file path=xl/calcChain.xml><?xml version="1.0" encoding="utf-8"?>
<calcChain xmlns="http://schemas.openxmlformats.org/spreadsheetml/2006/main">
  <c r="L56" i="1" l="1"/>
  <c r="L57" i="1"/>
  <c r="L58" i="1"/>
  <c r="L59" i="1"/>
  <c r="L60" i="1"/>
  <c r="L61" i="1"/>
  <c r="L63" i="1"/>
  <c r="L64" i="1"/>
  <c r="L65" i="1"/>
  <c r="L66" i="1"/>
  <c r="L70" i="1"/>
  <c r="L71" i="1"/>
  <c r="L72" i="1"/>
  <c r="L74" i="1"/>
  <c r="L76" i="1"/>
  <c r="L78" i="1"/>
  <c r="L81" i="1"/>
  <c r="L82" i="1"/>
  <c r="L83" i="1"/>
  <c r="L84" i="1"/>
  <c r="L85" i="1"/>
  <c r="L86" i="1"/>
  <c r="L88" i="1"/>
  <c r="L90" i="1"/>
  <c r="L91" i="1"/>
  <c r="L92" i="1"/>
  <c r="L94" i="1"/>
  <c r="L95" i="1"/>
  <c r="L96" i="1"/>
  <c r="L98" i="1"/>
  <c r="L100" i="1"/>
  <c r="L103" i="1"/>
  <c r="L104" i="1"/>
  <c r="L105" i="1"/>
  <c r="L106" i="1"/>
  <c r="L108" i="1"/>
  <c r="L109" i="1"/>
  <c r="L110" i="1"/>
  <c r="L112" i="1"/>
  <c r="L113" i="1"/>
  <c r="L115" i="1"/>
  <c r="L116" i="1"/>
  <c r="L117" i="1"/>
  <c r="L118" i="1"/>
  <c r="L119" i="1"/>
  <c r="L121" i="1"/>
  <c r="L123" i="1"/>
  <c r="L124" i="1"/>
  <c r="L125" i="1"/>
  <c r="L127" i="1"/>
  <c r="L128" i="1"/>
  <c r="L129" i="1"/>
  <c r="L131" i="1"/>
  <c r="L132" i="1"/>
  <c r="L134" i="1"/>
  <c r="L135" i="1"/>
  <c r="L138" i="1"/>
  <c r="L139" i="1"/>
  <c r="L141" i="1"/>
  <c r="L143" i="1"/>
  <c r="L145" i="1"/>
  <c r="L146" i="1"/>
  <c r="L148" i="1"/>
  <c r="L152" i="1"/>
  <c r="L153" i="1"/>
  <c r="L155" i="1"/>
  <c r="L159" i="1"/>
  <c r="L162" i="1"/>
  <c r="L163" i="1"/>
  <c r="L164" i="1"/>
  <c r="L166" i="1"/>
  <c r="L168" i="1"/>
  <c r="L169" i="1"/>
  <c r="L170" i="1"/>
  <c r="L172" i="1"/>
  <c r="L174" i="1"/>
  <c r="L175" i="1"/>
  <c r="L177" i="1"/>
  <c r="L178" i="1"/>
  <c r="L179" i="1"/>
  <c r="L182" i="1"/>
  <c r="L183" i="1"/>
  <c r="L184" i="1"/>
  <c r="L185" i="1"/>
  <c r="L17" i="1"/>
  <c r="L18" i="1"/>
  <c r="L19" i="1"/>
  <c r="L20" i="1"/>
  <c r="L22" i="1"/>
  <c r="L23" i="1"/>
  <c r="L25" i="1"/>
  <c r="L26" i="1"/>
  <c r="L28" i="1"/>
  <c r="L29" i="1"/>
  <c r="L30" i="1"/>
  <c r="L31" i="1"/>
  <c r="L32" i="1"/>
  <c r="L34" i="1"/>
  <c r="L35" i="1"/>
  <c r="L37" i="1"/>
  <c r="L39" i="1"/>
  <c r="L41" i="1"/>
  <c r="L42" i="1"/>
  <c r="L43" i="1"/>
  <c r="L44" i="1"/>
  <c r="L45" i="1"/>
  <c r="L46" i="1"/>
  <c r="L47" i="1"/>
  <c r="L48" i="1"/>
  <c r="J55" i="1"/>
  <c r="H173" i="1"/>
  <c r="D144" i="1" l="1"/>
  <c r="C154" i="1" l="1"/>
  <c r="L154" i="1" s="1"/>
  <c r="D80" i="1"/>
  <c r="H80" i="1" l="1"/>
  <c r="F161" i="1" l="1"/>
  <c r="F165" i="1"/>
  <c r="F167" i="1"/>
  <c r="F176" i="1"/>
  <c r="F181" i="1"/>
  <c r="F180" i="1" s="1"/>
  <c r="I80" i="1"/>
  <c r="C181" i="1" l="1"/>
  <c r="H97" i="1"/>
  <c r="J161" i="1"/>
  <c r="D161" i="1"/>
  <c r="E161" i="1"/>
  <c r="G161" i="1"/>
  <c r="H161" i="1"/>
  <c r="I161" i="1"/>
  <c r="K161" i="1"/>
  <c r="C161" i="1"/>
  <c r="L161" i="1" s="1"/>
  <c r="C16" i="1" l="1"/>
  <c r="C80" i="1" l="1"/>
  <c r="L36" i="2" l="1"/>
  <c r="L35" i="2"/>
  <c r="L34" i="2"/>
  <c r="L33" i="2"/>
  <c r="L32" i="2"/>
  <c r="L31" i="2"/>
  <c r="L30" i="2"/>
  <c r="L29" i="2"/>
  <c r="L28" i="2" s="1"/>
  <c r="K28" i="2"/>
  <c r="J28" i="2"/>
  <c r="I28" i="2"/>
  <c r="H28" i="2"/>
  <c r="G28" i="2"/>
  <c r="F28" i="2"/>
  <c r="E28" i="2"/>
  <c r="D28" i="2"/>
  <c r="C28" i="2"/>
  <c r="L27" i="2"/>
  <c r="L26" i="2"/>
  <c r="K26" i="2"/>
  <c r="J26" i="2"/>
  <c r="I26" i="2"/>
  <c r="H26" i="2"/>
  <c r="G26" i="2"/>
  <c r="F26" i="2"/>
  <c r="E26" i="2"/>
  <c r="D26" i="2"/>
  <c r="C26" i="2"/>
  <c r="L25" i="2"/>
  <c r="L24" i="2"/>
  <c r="K24" i="2"/>
  <c r="J24" i="2"/>
  <c r="I24" i="2"/>
  <c r="H24" i="2"/>
  <c r="G24" i="2"/>
  <c r="F24" i="2"/>
  <c r="E24" i="2"/>
  <c r="D24" i="2"/>
  <c r="C24" i="2"/>
  <c r="L23" i="2"/>
  <c r="L21" i="2" s="1"/>
  <c r="L22" i="2"/>
  <c r="K21" i="2"/>
  <c r="J21" i="2"/>
  <c r="I21" i="2"/>
  <c r="H21" i="2"/>
  <c r="G21" i="2"/>
  <c r="F21" i="2"/>
  <c r="E21" i="2"/>
  <c r="D21" i="2"/>
  <c r="C21" i="2"/>
  <c r="L20" i="2"/>
  <c r="L19" i="2"/>
  <c r="L18" i="2"/>
  <c r="L16" i="2"/>
  <c r="K15" i="2"/>
  <c r="K4" i="2" s="1"/>
  <c r="K3" i="2" s="1"/>
  <c r="K37" i="2" s="1"/>
  <c r="J15" i="2"/>
  <c r="I15" i="2"/>
  <c r="H15" i="2"/>
  <c r="G15" i="2"/>
  <c r="F15" i="2"/>
  <c r="E15" i="2"/>
  <c r="D15" i="2"/>
  <c r="C15" i="2"/>
  <c r="C4" i="2" s="1"/>
  <c r="C3" i="2" s="1"/>
  <c r="C37" i="2" s="1"/>
  <c r="L14" i="2"/>
  <c r="L13" i="2"/>
  <c r="L12" i="2" s="1"/>
  <c r="K12" i="2"/>
  <c r="J12" i="2"/>
  <c r="I12" i="2"/>
  <c r="H12" i="2"/>
  <c r="G12" i="2"/>
  <c r="G4" i="2" s="1"/>
  <c r="G3" i="2" s="1"/>
  <c r="G37" i="2" s="1"/>
  <c r="F12" i="2"/>
  <c r="E12" i="2"/>
  <c r="D12" i="2"/>
  <c r="C12" i="2"/>
  <c r="L11" i="2"/>
  <c r="L10" i="2"/>
  <c r="K9" i="2"/>
  <c r="J9" i="2"/>
  <c r="I9" i="2"/>
  <c r="H9" i="2"/>
  <c r="G9" i="2"/>
  <c r="F9" i="2"/>
  <c r="E9" i="2"/>
  <c r="D9" i="2"/>
  <c r="C9" i="2"/>
  <c r="L8" i="2"/>
  <c r="L7" i="2"/>
  <c r="L6" i="2"/>
  <c r="K5" i="2"/>
  <c r="J5" i="2"/>
  <c r="I5" i="2"/>
  <c r="H5" i="2"/>
  <c r="G5" i="2"/>
  <c r="F5" i="2"/>
  <c r="E5" i="2"/>
  <c r="E4" i="2" s="1"/>
  <c r="E3" i="2" s="1"/>
  <c r="E37" i="2" s="1"/>
  <c r="D5" i="2"/>
  <c r="C5" i="2"/>
  <c r="L15" i="2" l="1"/>
  <c r="D4" i="2"/>
  <c r="D3" i="2" s="1"/>
  <c r="D37" i="2" s="1"/>
  <c r="L37" i="2" s="1"/>
  <c r="I4" i="2"/>
  <c r="I3" i="2" s="1"/>
  <c r="I37" i="2" s="1"/>
  <c r="F4" i="2"/>
  <c r="F3" i="2" s="1"/>
  <c r="F37" i="2" s="1"/>
  <c r="J4" i="2"/>
  <c r="J3" i="2" s="1"/>
  <c r="J37" i="2" s="1"/>
  <c r="L5" i="2"/>
  <c r="H4" i="2"/>
  <c r="H3" i="2" s="1"/>
  <c r="H37" i="2" s="1"/>
  <c r="L9" i="2"/>
  <c r="H171" i="1"/>
  <c r="L4" i="2" l="1"/>
  <c r="L3" i="2" s="1"/>
  <c r="J16" i="1"/>
  <c r="D40" i="1"/>
  <c r="E40" i="1"/>
  <c r="F40" i="1"/>
  <c r="G40" i="1"/>
  <c r="H40" i="1"/>
  <c r="I40" i="1"/>
  <c r="J40" i="1"/>
  <c r="K40" i="1"/>
  <c r="C40" i="1"/>
  <c r="L40" i="1" l="1"/>
  <c r="C171" i="1"/>
  <c r="D171" i="1"/>
  <c r="E171" i="1"/>
  <c r="F171" i="1"/>
  <c r="G171" i="1"/>
  <c r="I171" i="1"/>
  <c r="J171" i="1"/>
  <c r="K171" i="1"/>
  <c r="D27" i="1"/>
  <c r="E27" i="1"/>
  <c r="F27" i="1"/>
  <c r="G27" i="1"/>
  <c r="H27" i="1"/>
  <c r="I27" i="1"/>
  <c r="J27" i="1"/>
  <c r="K27" i="1"/>
  <c r="C27" i="1"/>
  <c r="G38" i="1"/>
  <c r="G36" i="1"/>
  <c r="G33" i="1"/>
  <c r="G16" i="1"/>
  <c r="G21" i="1"/>
  <c r="G24" i="1"/>
  <c r="G80" i="1"/>
  <c r="G77" i="1"/>
  <c r="G75" i="1"/>
  <c r="G73" i="1"/>
  <c r="G69" i="1"/>
  <c r="F69" i="1"/>
  <c r="D62" i="1"/>
  <c r="E62" i="1"/>
  <c r="F62" i="1"/>
  <c r="G62" i="1"/>
  <c r="H62" i="1"/>
  <c r="I62" i="1"/>
  <c r="J62" i="1"/>
  <c r="K62" i="1"/>
  <c r="G55" i="1"/>
  <c r="G181" i="1"/>
  <c r="G180" i="1" s="1"/>
  <c r="G176" i="1"/>
  <c r="G173" i="1"/>
  <c r="G167" i="1"/>
  <c r="G165" i="1"/>
  <c r="G160" i="1"/>
  <c r="G158" i="1"/>
  <c r="G157" i="1" s="1"/>
  <c r="G151" i="1"/>
  <c r="G150" i="1" s="1"/>
  <c r="G149" i="1" s="1"/>
  <c r="G147" i="1"/>
  <c r="G144" i="1"/>
  <c r="G142" i="1"/>
  <c r="G140" i="1"/>
  <c r="G137" i="1"/>
  <c r="G133" i="1"/>
  <c r="G130" i="1"/>
  <c r="G126" i="1"/>
  <c r="G122" i="1"/>
  <c r="G120" i="1"/>
  <c r="G114" i="1"/>
  <c r="G111" i="1"/>
  <c r="G107" i="1"/>
  <c r="G102" i="1"/>
  <c r="G99" i="1"/>
  <c r="G97" i="1"/>
  <c r="G93" i="1"/>
  <c r="G87" i="1"/>
  <c r="D114" i="1"/>
  <c r="D69" i="1"/>
  <c r="E69" i="1"/>
  <c r="H69" i="1"/>
  <c r="I69" i="1"/>
  <c r="J69" i="1"/>
  <c r="K69" i="1"/>
  <c r="C69" i="1"/>
  <c r="D158" i="1"/>
  <c r="E158" i="1"/>
  <c r="F158" i="1"/>
  <c r="H158" i="1"/>
  <c r="I158" i="1"/>
  <c r="J158" i="1"/>
  <c r="K158" i="1"/>
  <c r="C158" i="1"/>
  <c r="D151" i="1"/>
  <c r="D150" i="1" s="1"/>
  <c r="E151" i="1"/>
  <c r="E150" i="1" s="1"/>
  <c r="E149" i="1" s="1"/>
  <c r="F151" i="1"/>
  <c r="F150" i="1" s="1"/>
  <c r="F149" i="1" s="1"/>
  <c r="H151" i="1"/>
  <c r="H150" i="1" s="1"/>
  <c r="H149" i="1" s="1"/>
  <c r="I151" i="1"/>
  <c r="I150" i="1" s="1"/>
  <c r="I149" i="1" s="1"/>
  <c r="J151" i="1"/>
  <c r="J150" i="1" s="1"/>
  <c r="J149" i="1" s="1"/>
  <c r="K151" i="1"/>
  <c r="K150" i="1" s="1"/>
  <c r="K149" i="1" s="1"/>
  <c r="C151" i="1"/>
  <c r="D147" i="1"/>
  <c r="E147" i="1"/>
  <c r="F147" i="1"/>
  <c r="H147" i="1"/>
  <c r="I147" i="1"/>
  <c r="J147" i="1"/>
  <c r="K147" i="1"/>
  <c r="C147" i="1"/>
  <c r="E144" i="1"/>
  <c r="F144" i="1"/>
  <c r="H144" i="1"/>
  <c r="I144" i="1"/>
  <c r="J144" i="1"/>
  <c r="K144" i="1"/>
  <c r="C144" i="1"/>
  <c r="L144" i="1" s="1"/>
  <c r="D142" i="1"/>
  <c r="E142" i="1"/>
  <c r="F142" i="1"/>
  <c r="H142" i="1"/>
  <c r="I142" i="1"/>
  <c r="J142" i="1"/>
  <c r="K142" i="1"/>
  <c r="C142" i="1"/>
  <c r="L142" i="1" s="1"/>
  <c r="D137" i="1"/>
  <c r="E137" i="1"/>
  <c r="F137" i="1"/>
  <c r="H137" i="1"/>
  <c r="I137" i="1"/>
  <c r="J137" i="1"/>
  <c r="K137" i="1"/>
  <c r="D140" i="1"/>
  <c r="E140" i="1"/>
  <c r="F140" i="1"/>
  <c r="H140" i="1"/>
  <c r="I140" i="1"/>
  <c r="J140" i="1"/>
  <c r="K140" i="1"/>
  <c r="C140" i="1"/>
  <c r="C137" i="1"/>
  <c r="L137" i="1" s="1"/>
  <c r="D133" i="1"/>
  <c r="E133" i="1"/>
  <c r="F133" i="1"/>
  <c r="H133" i="1"/>
  <c r="I133" i="1"/>
  <c r="J133" i="1"/>
  <c r="K133" i="1"/>
  <c r="C133" i="1"/>
  <c r="L133" i="1" s="1"/>
  <c r="D130" i="1"/>
  <c r="E130" i="1"/>
  <c r="F130" i="1"/>
  <c r="H130" i="1"/>
  <c r="I130" i="1"/>
  <c r="J130" i="1"/>
  <c r="K130" i="1"/>
  <c r="C130" i="1"/>
  <c r="L130" i="1" s="1"/>
  <c r="D126" i="1"/>
  <c r="E126" i="1"/>
  <c r="F126" i="1"/>
  <c r="H126" i="1"/>
  <c r="I126" i="1"/>
  <c r="J126" i="1"/>
  <c r="K126" i="1"/>
  <c r="C126" i="1"/>
  <c r="L126" i="1" s="1"/>
  <c r="D122" i="1"/>
  <c r="E122" i="1"/>
  <c r="F122" i="1"/>
  <c r="H122" i="1"/>
  <c r="I122" i="1"/>
  <c r="J122" i="1"/>
  <c r="K122" i="1"/>
  <c r="C122" i="1"/>
  <c r="L122" i="1" s="1"/>
  <c r="D120" i="1"/>
  <c r="E120" i="1"/>
  <c r="F120" i="1"/>
  <c r="H120" i="1"/>
  <c r="I120" i="1"/>
  <c r="J120" i="1"/>
  <c r="K120" i="1"/>
  <c r="C120" i="1"/>
  <c r="L120" i="1" s="1"/>
  <c r="C111" i="1"/>
  <c r="C107" i="1"/>
  <c r="L140" i="1" l="1"/>
  <c r="L27" i="1"/>
  <c r="L171" i="1"/>
  <c r="L147" i="1"/>
  <c r="L151" i="1"/>
  <c r="L158" i="1"/>
  <c r="L69" i="1"/>
  <c r="D149" i="1"/>
  <c r="C150" i="1"/>
  <c r="L150" i="1" s="1"/>
  <c r="G79" i="1"/>
  <c r="I136" i="1"/>
  <c r="D136" i="1"/>
  <c r="H136" i="1"/>
  <c r="G15" i="1"/>
  <c r="G14" i="1" s="1"/>
  <c r="G49" i="1" s="1"/>
  <c r="G68" i="1"/>
  <c r="G54" i="1"/>
  <c r="J136" i="1"/>
  <c r="E136" i="1"/>
  <c r="G156" i="1"/>
  <c r="K136" i="1"/>
  <c r="F136" i="1"/>
  <c r="G136" i="1"/>
  <c r="G101" i="1"/>
  <c r="C136" i="1"/>
  <c r="E114" i="1"/>
  <c r="F114" i="1"/>
  <c r="H114" i="1"/>
  <c r="I114" i="1"/>
  <c r="J114" i="1"/>
  <c r="K114" i="1"/>
  <c r="C114" i="1"/>
  <c r="D111" i="1"/>
  <c r="L111" i="1" s="1"/>
  <c r="E111" i="1"/>
  <c r="F111" i="1"/>
  <c r="H111" i="1"/>
  <c r="I111" i="1"/>
  <c r="J111" i="1"/>
  <c r="K111" i="1"/>
  <c r="D107" i="1"/>
  <c r="L107" i="1" s="1"/>
  <c r="E107" i="1"/>
  <c r="F107" i="1"/>
  <c r="H107" i="1"/>
  <c r="I107" i="1"/>
  <c r="J107" i="1"/>
  <c r="K107" i="1"/>
  <c r="D102" i="1"/>
  <c r="E102" i="1"/>
  <c r="F102" i="1"/>
  <c r="H102" i="1"/>
  <c r="I102" i="1"/>
  <c r="J102" i="1"/>
  <c r="K102" i="1"/>
  <c r="C102" i="1"/>
  <c r="D99" i="1"/>
  <c r="E99" i="1"/>
  <c r="F99" i="1"/>
  <c r="H99" i="1"/>
  <c r="I99" i="1"/>
  <c r="J99" i="1"/>
  <c r="K99" i="1"/>
  <c r="C99" i="1"/>
  <c r="D97" i="1"/>
  <c r="E97" i="1"/>
  <c r="F97" i="1"/>
  <c r="I97" i="1"/>
  <c r="J97" i="1"/>
  <c r="K97" i="1"/>
  <c r="C97" i="1"/>
  <c r="L97" i="1" s="1"/>
  <c r="D93" i="1"/>
  <c r="E93" i="1"/>
  <c r="F93" i="1"/>
  <c r="H93" i="1"/>
  <c r="I93" i="1"/>
  <c r="J93" i="1"/>
  <c r="K93" i="1"/>
  <c r="C93" i="1"/>
  <c r="L93" i="1" s="1"/>
  <c r="D89" i="1"/>
  <c r="E89" i="1"/>
  <c r="F89" i="1"/>
  <c r="H89" i="1"/>
  <c r="I89" i="1"/>
  <c r="J89" i="1"/>
  <c r="K89" i="1"/>
  <c r="C89" i="1"/>
  <c r="L89" i="1" s="1"/>
  <c r="D87" i="1"/>
  <c r="E87" i="1"/>
  <c r="F87" i="1"/>
  <c r="H87" i="1"/>
  <c r="I87" i="1"/>
  <c r="J87" i="1"/>
  <c r="K87" i="1"/>
  <c r="C87" i="1"/>
  <c r="L87" i="1" s="1"/>
  <c r="E80" i="1"/>
  <c r="F80" i="1"/>
  <c r="J80" i="1"/>
  <c r="D77" i="1"/>
  <c r="E77" i="1"/>
  <c r="F77" i="1"/>
  <c r="H77" i="1"/>
  <c r="I77" i="1"/>
  <c r="J77" i="1"/>
  <c r="K77" i="1"/>
  <c r="C77" i="1"/>
  <c r="D75" i="1"/>
  <c r="E75" i="1"/>
  <c r="F75" i="1"/>
  <c r="H75" i="1"/>
  <c r="I75" i="1"/>
  <c r="J75" i="1"/>
  <c r="K75" i="1"/>
  <c r="C75" i="1"/>
  <c r="D73" i="1"/>
  <c r="E73" i="1"/>
  <c r="E68" i="1" s="1"/>
  <c r="F73" i="1"/>
  <c r="H73" i="1"/>
  <c r="H68" i="1" s="1"/>
  <c r="I73" i="1"/>
  <c r="I68" i="1" s="1"/>
  <c r="J73" i="1"/>
  <c r="J68" i="1" s="1"/>
  <c r="K73" i="1"/>
  <c r="C73" i="1"/>
  <c r="C62" i="1"/>
  <c r="L62" i="1" s="1"/>
  <c r="D55" i="1"/>
  <c r="D54" i="1" s="1"/>
  <c r="E55" i="1"/>
  <c r="E54" i="1" s="1"/>
  <c r="F55" i="1"/>
  <c r="F54" i="1" s="1"/>
  <c r="H55" i="1"/>
  <c r="H54" i="1" s="1"/>
  <c r="I55" i="1"/>
  <c r="I54" i="1" s="1"/>
  <c r="J54" i="1"/>
  <c r="K55" i="1"/>
  <c r="K54" i="1" s="1"/>
  <c r="C55" i="1"/>
  <c r="L99" i="1" l="1"/>
  <c r="L102" i="1"/>
  <c r="L55" i="1"/>
  <c r="L136" i="1"/>
  <c r="C68" i="1"/>
  <c r="L73" i="1"/>
  <c r="L75" i="1"/>
  <c r="L77" i="1"/>
  <c r="L114" i="1"/>
  <c r="I79" i="1"/>
  <c r="H79" i="1"/>
  <c r="C149" i="1"/>
  <c r="L149" i="1" s="1"/>
  <c r="C79" i="1"/>
  <c r="F79" i="1"/>
  <c r="D68" i="1"/>
  <c r="J79" i="1"/>
  <c r="K68" i="1"/>
  <c r="G67" i="1"/>
  <c r="G53" i="1" s="1"/>
  <c r="G52" i="1" s="1"/>
  <c r="G186" i="1" s="1"/>
  <c r="C101" i="1"/>
  <c r="H101" i="1"/>
  <c r="I101" i="1"/>
  <c r="I67" i="1" s="1"/>
  <c r="I53" i="1" s="1"/>
  <c r="D101" i="1"/>
  <c r="K101" i="1"/>
  <c r="F101" i="1"/>
  <c r="E101" i="1"/>
  <c r="J101" i="1"/>
  <c r="F68" i="1"/>
  <c r="D79" i="1"/>
  <c r="E79" i="1"/>
  <c r="C54" i="1"/>
  <c r="L54" i="1" s="1"/>
  <c r="K181" i="1"/>
  <c r="K180" i="1" s="1"/>
  <c r="K176" i="1"/>
  <c r="K173" i="1"/>
  <c r="K167" i="1"/>
  <c r="K165" i="1"/>
  <c r="K157" i="1"/>
  <c r="K38" i="1"/>
  <c r="K36" i="1"/>
  <c r="K33" i="1"/>
  <c r="K24" i="1"/>
  <c r="K21" i="1"/>
  <c r="K16" i="1"/>
  <c r="L68" i="1" l="1"/>
  <c r="L101" i="1"/>
  <c r="C67" i="1"/>
  <c r="J67" i="1"/>
  <c r="J53" i="1" s="1"/>
  <c r="H67" i="1"/>
  <c r="H53" i="1" s="1"/>
  <c r="F67" i="1"/>
  <c r="F53" i="1" s="1"/>
  <c r="E67" i="1"/>
  <c r="E53" i="1" s="1"/>
  <c r="D67" i="1"/>
  <c r="D53" i="1" s="1"/>
  <c r="K15" i="1"/>
  <c r="K160" i="1"/>
  <c r="K156" i="1" s="1"/>
  <c r="J181" i="1"/>
  <c r="J180" i="1" s="1"/>
  <c r="J176" i="1"/>
  <c r="J173" i="1"/>
  <c r="J167" i="1"/>
  <c r="J165" i="1"/>
  <c r="J157" i="1"/>
  <c r="J38" i="1"/>
  <c r="J36" i="1"/>
  <c r="J33" i="1"/>
  <c r="J24" i="1"/>
  <c r="J21" i="1"/>
  <c r="H16" i="1"/>
  <c r="I16" i="1"/>
  <c r="C53" i="1" l="1"/>
  <c r="K14" i="1"/>
  <c r="J160" i="1"/>
  <c r="J15" i="1"/>
  <c r="J14" i="1" s="1"/>
  <c r="K49" i="1" l="1"/>
  <c r="J49" i="1"/>
  <c r="J156" i="1"/>
  <c r="J52" i="1" s="1"/>
  <c r="J186" i="1" s="1"/>
  <c r="F173" i="1"/>
  <c r="F160" i="1" s="1"/>
  <c r="F157" i="1"/>
  <c r="F38" i="1"/>
  <c r="F36" i="1"/>
  <c r="F33" i="1"/>
  <c r="F24" i="1"/>
  <c r="F21" i="1"/>
  <c r="F16" i="1"/>
  <c r="E181" i="1"/>
  <c r="E180" i="1" s="1"/>
  <c r="E176" i="1"/>
  <c r="E173" i="1"/>
  <c r="E167" i="1"/>
  <c r="E165" i="1"/>
  <c r="E157" i="1"/>
  <c r="E38" i="1"/>
  <c r="E36" i="1"/>
  <c r="E33" i="1"/>
  <c r="E24" i="1"/>
  <c r="E21" i="1"/>
  <c r="E16" i="1"/>
  <c r="F156" i="1" l="1"/>
  <c r="F15" i="1"/>
  <c r="F14" i="1" s="1"/>
  <c r="F49" i="1" s="1"/>
  <c r="E160" i="1"/>
  <c r="E156" i="1" s="1"/>
  <c r="E15" i="1"/>
  <c r="E14" i="1" s="1"/>
  <c r="E49" i="1" s="1"/>
  <c r="D16" i="1" l="1"/>
  <c r="L16" i="1" s="1"/>
  <c r="E52" i="1" l="1"/>
  <c r="E186" i="1" s="1"/>
  <c r="D157" i="1"/>
  <c r="H157" i="1"/>
  <c r="I157" i="1"/>
  <c r="D165" i="1"/>
  <c r="H165" i="1"/>
  <c r="I165" i="1"/>
  <c r="D167" i="1"/>
  <c r="H167" i="1"/>
  <c r="I167" i="1"/>
  <c r="D173" i="1"/>
  <c r="I173" i="1"/>
  <c r="D176" i="1"/>
  <c r="H176" i="1"/>
  <c r="I176" i="1"/>
  <c r="D181" i="1"/>
  <c r="H181" i="1"/>
  <c r="I181" i="1"/>
  <c r="I180" i="1" s="1"/>
  <c r="D180" i="1" l="1"/>
  <c r="L181" i="1"/>
  <c r="D160" i="1"/>
  <c r="D156" i="1" s="1"/>
  <c r="I160" i="1"/>
  <c r="I156" i="1" s="1"/>
  <c r="H160" i="1"/>
  <c r="H180" i="1"/>
  <c r="D36" i="1"/>
  <c r="H36" i="1"/>
  <c r="I36" i="1"/>
  <c r="C36" i="1"/>
  <c r="D33" i="1"/>
  <c r="H33" i="1"/>
  <c r="I33" i="1"/>
  <c r="C33" i="1"/>
  <c r="L33" i="1" s="1"/>
  <c r="D24" i="1"/>
  <c r="H24" i="1"/>
  <c r="I24" i="1"/>
  <c r="C24" i="1"/>
  <c r="D21" i="1"/>
  <c r="H21" i="1"/>
  <c r="I21" i="1"/>
  <c r="C21" i="1"/>
  <c r="L21" i="1" s="1"/>
  <c r="C38" i="1"/>
  <c r="D38" i="1"/>
  <c r="H38" i="1"/>
  <c r="I38" i="1"/>
  <c r="C167" i="1"/>
  <c r="L167" i="1" s="1"/>
  <c r="C173" i="1"/>
  <c r="L173" i="1" s="1"/>
  <c r="C176" i="1"/>
  <c r="L176" i="1" s="1"/>
  <c r="C165" i="1"/>
  <c r="L165" i="1" s="1"/>
  <c r="L38" i="1" l="1"/>
  <c r="L36" i="1"/>
  <c r="L24" i="1"/>
  <c r="C15" i="1"/>
  <c r="H156" i="1"/>
  <c r="H52" i="1" s="1"/>
  <c r="H186" i="1" s="1"/>
  <c r="D52" i="1"/>
  <c r="C160" i="1"/>
  <c r="L160" i="1" s="1"/>
  <c r="I52" i="1"/>
  <c r="I186" i="1" s="1"/>
  <c r="I15" i="1"/>
  <c r="I14" i="1" s="1"/>
  <c r="I49" i="1" s="1"/>
  <c r="C180" i="1"/>
  <c r="L180" i="1" s="1"/>
  <c r="D15" i="1"/>
  <c r="H15" i="1"/>
  <c r="C157" i="1"/>
  <c r="L157" i="1" s="1"/>
  <c r="C14" i="1" l="1"/>
  <c r="L15" i="1"/>
  <c r="D186" i="1"/>
  <c r="C156" i="1"/>
  <c r="L156" i="1" s="1"/>
  <c r="D14" i="1"/>
  <c r="H14" i="1"/>
  <c r="H49" i="1" s="1"/>
  <c r="C49" i="1" l="1"/>
  <c r="L14" i="1"/>
  <c r="D49" i="1"/>
  <c r="C52" i="1"/>
  <c r="C186" i="1" l="1"/>
  <c r="L49" i="1"/>
  <c r="F52" i="1"/>
  <c r="F186" i="1" l="1"/>
  <c r="K80" i="1" l="1"/>
  <c r="L80" i="1" s="1"/>
  <c r="K79" i="1" l="1"/>
  <c r="L79" i="1" s="1"/>
  <c r="K67" i="1" l="1"/>
  <c r="K53" i="1" l="1"/>
  <c r="L67" i="1"/>
  <c r="K52" i="1" l="1"/>
  <c r="L53" i="1"/>
  <c r="L52" i="1" l="1"/>
  <c r="K186" i="1"/>
  <c r="L186" i="1" s="1"/>
</calcChain>
</file>

<file path=xl/sharedStrings.xml><?xml version="1.0" encoding="utf-8"?>
<sst xmlns="http://schemas.openxmlformats.org/spreadsheetml/2006/main" count="243" uniqueCount="190">
  <si>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</si>
  <si>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</si>
  <si>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</si>
  <si>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</si>
  <si>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</si>
  <si>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</si>
  <si>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</si>
  <si>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</si>
  <si>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</si>
  <si>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</si>
  <si>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</si>
  <si>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</si>
  <si>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</si>
  <si>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</si>
  <si>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</si>
  <si>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</si>
  <si>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</si>
  <si>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</si>
  <si>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</si>
  <si>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</si>
  <si>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</si>
  <si>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</si>
  <si>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</si>
  <si>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</si>
  <si>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</si>
  <si>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</si>
  <si>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</si>
  <si>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</si>
  <si>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</si>
  <si>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</si>
  <si>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</si>
  <si>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</si>
  <si>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</si>
  <si>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</si>
  <si>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</si>
  <si>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</si>
  <si>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</si>
  <si>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</si>
  <si>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</si>
  <si>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</si>
  <si>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</si>
  <si>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</si>
  <si>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</si>
  <si>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</si>
  <si>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</si>
  <si>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</si>
  <si>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</si>
  <si>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</si>
  <si>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</si>
  <si>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</si>
  <si>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</si>
  <si>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</si>
  <si>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</si>
  <si>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</si>
  <si>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</si>
  <si>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</si>
  <si>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</si>
  <si>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</si>
  <si>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</si>
  <si>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</si>
  <si>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</si>
  <si>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</si>
  <si>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</si>
  <si>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</si>
  <si>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</si>
  <si>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</si>
  <si>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</si>
  <si>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</si>
  <si>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</si>
  <si>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</si>
  <si>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</si>
  <si>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</si>
  <si>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</si>
  <si>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</si>
  <si>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</si>
  <si>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</si>
  <si>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</si>
  <si>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</si>
  <si>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</si>
  <si>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</si>
  <si>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</si>
  <si>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</si>
  <si>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</si>
  <si>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</si>
  <si>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</si>
  <si>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</si>
  <si>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</si>
  <si>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</si>
  <si>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</si>
  <si>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</si>
  <si>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</si>
  <si>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</si>
  <si>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</si>
  <si>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</si>
  <si>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</si>
  <si>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</si>
  <si>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</si>
  <si>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</si>
  <si>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Otpremnine</t>
  </si>
  <si>
    <t>Naknade za bolest, invalidnost, smrtni sl.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</si>
  <si>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</si>
  <si>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</si>
  <si>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</si>
  <si>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</si>
  <si>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</si>
  <si>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</si>
  <si>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</si>
  <si>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</si>
  <si>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</si>
  <si>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</si>
  <si>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</si>
  <si>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</si>
  <si>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</si>
  <si>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</si>
  <si>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</si>
  <si>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</si>
  <si>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</si>
  <si>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</si>
  <si>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</si>
  <si>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</si>
  <si>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</si>
  <si>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Grad</t>
  </si>
  <si>
    <t>6 i 7</t>
  </si>
  <si>
    <t>Državni pro.</t>
  </si>
  <si>
    <t>Vlastiti prihod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</si>
  <si>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</si>
  <si>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</si>
  <si>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</si>
  <si>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</si>
  <si>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</si>
  <si>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</si>
  <si>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</si>
  <si>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</si>
  <si>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nadl.-grad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</si>
  <si>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</si>
  <si>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</si>
  <si>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</si>
  <si>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</si>
  <si>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</si>
  <si>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Ostali prihodi-sudske tužbe</t>
  </si>
  <si>
    <t>Ostali rashodi za zaposlene</t>
  </si>
  <si>
    <t xml:space="preserve">Županija dod. </t>
  </si>
  <si>
    <t>Rashodi za zaposlene</t>
  </si>
  <si>
    <t>Ostala uredska oprema</t>
  </si>
  <si>
    <t>Dod. nef.im.</t>
  </si>
  <si>
    <r>
      <rPr>
        <b/>
        <sz val="12"/>
        <rFont val="Arial"/>
        <family val="2"/>
        <charset val="238"/>
      </rPr>
      <t>PLAN 2019</t>
    </r>
    <r>
      <rPr>
        <b/>
        <sz val="18"/>
        <rFont val="Arial"/>
        <family val="2"/>
        <charset val="238"/>
      </rPr>
      <t>.</t>
    </r>
  </si>
  <si>
    <t>Tekuće pomoći iz proračuna koji nije nadl.</t>
  </si>
  <si>
    <t xml:space="preserve">Zakup </t>
  </si>
  <si>
    <t>Premija osiguranja-zaposlenih - odgovornost prema trećima</t>
  </si>
  <si>
    <t>VIŠAK</t>
  </si>
  <si>
    <t>Zgrade obraz.institucija-ulaganja u zgradu</t>
  </si>
  <si>
    <t>Uredski namještaj - učionice</t>
  </si>
  <si>
    <t>Županija
-DEC</t>
  </si>
  <si>
    <t>Regres, božićnica</t>
  </si>
  <si>
    <t>Zakup opreme</t>
  </si>
  <si>
    <t>Suf.cij.usl.</t>
  </si>
  <si>
    <t>Uplate učenika za šk.kuhinju, prod.boravak</t>
  </si>
  <si>
    <t>Uplate učenika; kazališta, terenska nastava, ispiti, osiguranje</t>
  </si>
  <si>
    <t>Prihodi od šk.zadruge</t>
  </si>
  <si>
    <t>OSNOVNA ŠKOLA OROSLAVJE</t>
  </si>
  <si>
    <t>ANTUNA MIHANOVIĆA 6</t>
  </si>
  <si>
    <t>49243 OROSLAVJE</t>
  </si>
  <si>
    <t>OIB  12402583374</t>
  </si>
  <si>
    <t>Preneseni višak - za HZZ mjere</t>
  </si>
  <si>
    <t>Preneseni višak - MZO-ment.,licence..</t>
  </si>
  <si>
    <t>Preneseni višak -ŠŠK</t>
  </si>
  <si>
    <t>Preneseni višak-Žup.za DTM radionice</t>
  </si>
  <si>
    <t>Preneseni viškovi</t>
  </si>
  <si>
    <t>Preneseni višak - vlastiti prihodi</t>
  </si>
  <si>
    <t>Preneseni višak - od Grada(DPS)</t>
  </si>
  <si>
    <t xml:space="preserve">Preneseni višak - donacije </t>
  </si>
  <si>
    <t>Preneseni višak - donacije-maturalno</t>
  </si>
  <si>
    <t>SVEUKUPNO PRIHODI</t>
  </si>
  <si>
    <t>Tekuće pomoći iz proračuna koji nije nadl.- udžbenici</t>
  </si>
  <si>
    <t>lektire</t>
  </si>
  <si>
    <t>Tekuće pomoći iz pr.koji nije nadl.</t>
  </si>
  <si>
    <t>udžbenici-RADNI</t>
  </si>
  <si>
    <t xml:space="preserve">Ostali materijal za potrebe poslovanja </t>
  </si>
  <si>
    <t xml:space="preserve">Udžbenici - pomoći </t>
  </si>
  <si>
    <r>
      <rPr>
        <b/>
        <sz val="12"/>
        <rFont val="Arial"/>
        <family val="2"/>
        <charset val="238"/>
      </rPr>
      <t>PLAN 2021</t>
    </r>
    <r>
      <rPr>
        <b/>
        <sz val="18"/>
        <rFont val="Arial"/>
        <family val="2"/>
        <charset val="238"/>
      </rPr>
      <t>.</t>
    </r>
  </si>
  <si>
    <t>Izradila: Marina Zebec</t>
  </si>
  <si>
    <t>Ravnateljica: Sanja Šakoronja, prof.</t>
  </si>
  <si>
    <t>Ostale pristojbe i naknade -diplome</t>
  </si>
  <si>
    <t>SVEUKUPNO PRIHODI + PLAN. VIŠAK</t>
  </si>
  <si>
    <t>Oroslavje, 16.4.2021.</t>
  </si>
  <si>
    <t>Ostali materijal za potrebe poslovanja (zadruga)</t>
  </si>
  <si>
    <t>Preneseni višak - donacije Mali poduzetnici</t>
  </si>
  <si>
    <t>Preneseni manjak -Zalogajček</t>
  </si>
  <si>
    <t>Zatvaranje potraživanja iz prethodne godine</t>
  </si>
  <si>
    <t xml:space="preserve">1. izmjena financijskog plana za 2021.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</si>
</sst>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 applyProtection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2" fillId="0" borderId="7" xfId="0" applyNumberFormat="1" applyFont="1" applyBorder="1"/>
    <xf numFmtId="3" fontId="1" fillId="2" borderId="7" xfId="0" applyNumberFormat="1" applyFont="1" applyFill="1" applyBorder="1" applyAlignment="1" applyProtection="1"/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4" fillId="2" borderId="1" xfId="0" applyNumberFormat="1" applyFont="1" applyFill="1" applyBorder="1" applyAlignment="1" applyProtection="1"/>
    <xf numFmtId="0" fontId="2" fillId="0" borderId="0" xfId="0" applyFont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3" fontId="3" fillId="4" borderId="4" xfId="0" applyNumberFormat="1" applyFont="1" applyFill="1" applyBorder="1" applyAlignment="1" applyProtection="1"/>
    <xf numFmtId="3" fontId="2" fillId="0" borderId="4" xfId="0" applyNumberFormat="1" applyFont="1" applyBorder="1"/>
    <xf numFmtId="0" fontId="9" fillId="0" borderId="0" xfId="0" applyFont="1"/>
    <xf numFmtId="0" fontId="10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 applyProtection="1"/>
    <xf numFmtId="4" fontId="11" fillId="0" borderId="0" xfId="0" applyNumberFormat="1" applyFont="1"/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 applyProtection="1"/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/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2" fillId="4" borderId="0" xfId="0" applyFont="1" applyFill="1"/>
    <xf numFmtId="4" fontId="4" fillId="2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4" fontId="3" fillId="0" borderId="7" xfId="0" applyNumberFormat="1" applyFont="1" applyBorder="1"/>
    <xf numFmtId="0" fontId="3" fillId="4" borderId="0" xfId="0" applyFont="1" applyFill="1"/>
    <xf numFmtId="4" fontId="3" fillId="4" borderId="1" xfId="0" applyNumberFormat="1" applyFont="1" applyFill="1" applyBorder="1" applyAlignment="1" applyProtection="1"/>
    <xf numFmtId="4" fontId="1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/>
    <xf numFmtId="4" fontId="2" fillId="0" borderId="1" xfId="0" applyNumberFormat="1" applyFont="1" applyBorder="1"/>
    <xf numFmtId="4" fontId="3" fillId="4" borderId="4" xfId="0" applyNumberFormat="1" applyFont="1" applyFill="1" applyBorder="1" applyAlignment="1" applyProtection="1"/>
    <xf numFmtId="4" fontId="2" fillId="0" borderId="4" xfId="0" applyNumberFormat="1" applyFont="1" applyBorder="1"/>
    <xf numFmtId="4" fontId="1" fillId="0" borderId="1" xfId="0" applyNumberFormat="1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/>
    <xf numFmtId="4" fontId="2" fillId="0" borderId="1" xfId="0" applyNumberFormat="1" applyFont="1" applyBorder="1" applyAlignment="1" applyProtection="1">
      <protection locked="0"/>
    </xf>
    <xf numFmtId="4" fontId="4" fillId="0" borderId="1" xfId="0" applyNumberFormat="1" applyFont="1" applyBorder="1" applyAlignment="1" applyProtection="1">
      <protection locked="0"/>
    </xf>
    <xf numFmtId="4" fontId="1" fillId="0" borderId="1" xfId="0" applyNumberFormat="1" applyFont="1" applyBorder="1" applyAlignment="1"/>
    <xf numFmtId="4" fontId="1" fillId="2" borderId="1" xfId="0" applyNumberFormat="1" applyFont="1" applyFill="1" applyBorder="1" applyAlignment="1"/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/>
    <xf numFmtId="0" fontId="3" fillId="0" borderId="0" xfId="0" applyFo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/>
    <xf numFmtId="4" fontId="2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0" fontId="2" fillId="2" borderId="0" xfId="0" applyFont="1" applyFill="1"/>
    <xf numFmtId="4" fontId="2" fillId="4" borderId="1" xfId="0" applyNumberFormat="1" applyFont="1" applyFill="1" applyBorder="1"/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/>
    <xf numFmtId="4" fontId="4" fillId="0" borderId="1" xfId="0" applyNumberFormat="1" applyFont="1" applyBorder="1" applyProtection="1">
      <protection locked="0"/>
    </xf>
    <xf numFmtId="4" fontId="1" fillId="0" borderId="4" xfId="0" applyNumberFormat="1" applyFont="1" applyBorder="1"/>
    <xf numFmtId="4" fontId="2" fillId="0" borderId="16" xfId="0" applyNumberFormat="1" applyFont="1" applyBorder="1" applyProtection="1"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/>
    <xf numFmtId="4" fontId="1" fillId="0" borderId="9" xfId="0" applyNumberFormat="1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Protection="1">
      <protection locked="0"/>
    </xf>
    <xf numFmtId="4" fontId="4" fillId="4" borderId="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4" fontId="1" fillId="0" borderId="0" xfId="0" applyNumberFormat="1" applyFont="1" applyBorder="1"/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abSelected="1" topLeftCell="C1" zoomScaleNormal="100" zoomScalePageLayoutView="50" workbookViewId="0">
      <selection activeCell="E4" sqref="E4"/>
    </sheetView>
  </sheetViews>
  <sheetFormatPr defaultRowHeight="15.75" x14ac:dyDescent="0.25"/>
  <cols>
    <col min="1" max="1" width="10.140625" style="91" customWidth="1"/>
    <col min="2" max="2" width="49.140625" style="91" customWidth="1"/>
    <col min="3" max="3" width="17.42578125" style="49" customWidth="1"/>
    <col min="4" max="4" width="15.5703125" style="96" customWidth="1"/>
    <col min="5" max="5" width="18.5703125" style="49" customWidth="1"/>
    <col min="6" max="6" width="16" style="49" customWidth="1"/>
    <col min="7" max="7" width="15.5703125" style="49" customWidth="1"/>
    <col min="8" max="8" width="17.42578125" style="49" customWidth="1"/>
    <col min="9" max="9" width="15" style="49" customWidth="1"/>
    <col min="10" max="10" width="15.42578125" style="49" customWidth="1"/>
    <col min="11" max="11" width="16.28515625" style="49" customWidth="1"/>
    <col min="12" max="12" width="23.140625" style="49" customWidth="1"/>
    <col min="13" max="13" width="13.140625" style="91" bestFit="1" customWidth="1"/>
    <col min="14" max="16384" width="9.140625" style="91"/>
  </cols>
  <sheetData>
    <row r="1" spans="1:13" ht="5.25" customHeight="1" x14ac:dyDescent="0.3">
      <c r="A1" s="47"/>
      <c r="B1" s="48"/>
    </row>
    <row r="2" spans="1:13" x14ac:dyDescent="0.25">
      <c r="A2" s="152" t="s">
        <v>159</v>
      </c>
      <c r="B2" s="152"/>
      <c r="C2" s="50"/>
      <c r="D2" s="50"/>
      <c r="F2" s="50"/>
      <c r="G2" s="50"/>
      <c r="I2" s="50"/>
      <c r="J2" s="50"/>
      <c r="K2" s="50"/>
      <c r="L2" s="50"/>
    </row>
    <row r="3" spans="1:13" x14ac:dyDescent="0.25">
      <c r="A3" s="152" t="s">
        <v>160</v>
      </c>
      <c r="B3" s="152"/>
      <c r="C3" s="50"/>
      <c r="D3" s="50"/>
      <c r="F3" s="50"/>
      <c r="G3" s="50"/>
      <c r="H3" s="50"/>
      <c r="I3" s="50"/>
      <c r="J3" s="50"/>
      <c r="K3" s="50"/>
      <c r="L3" s="50"/>
    </row>
    <row r="4" spans="1:13" x14ac:dyDescent="0.25">
      <c r="A4" s="152" t="s">
        <v>161</v>
      </c>
      <c r="B4" s="152"/>
      <c r="C4" s="50"/>
      <c r="D4" s="50"/>
      <c r="F4" s="50"/>
      <c r="G4" s="50"/>
      <c r="H4" s="50"/>
      <c r="I4" s="50"/>
      <c r="J4" s="50"/>
      <c r="K4" s="50"/>
      <c r="L4" s="50"/>
    </row>
    <row r="5" spans="1:13" x14ac:dyDescent="0.25">
      <c r="A5" s="152" t="s">
        <v>162</v>
      </c>
      <c r="B5" s="152"/>
      <c r="C5" s="50"/>
      <c r="D5" s="50"/>
      <c r="F5" s="50"/>
      <c r="G5" s="50"/>
      <c r="H5" s="50"/>
      <c r="I5" s="50"/>
      <c r="J5" s="50"/>
      <c r="K5" s="50"/>
      <c r="L5" s="50"/>
    </row>
    <row r="6" spans="1:13" x14ac:dyDescent="0.25">
      <c r="A6" s="164" t="s">
        <v>184</v>
      </c>
      <c r="B6" s="165"/>
      <c r="C6" s="50"/>
      <c r="D6" s="50"/>
      <c r="F6" s="50"/>
      <c r="G6" s="50"/>
      <c r="H6" s="50"/>
      <c r="I6" s="50"/>
      <c r="J6" s="50"/>
      <c r="K6" s="50"/>
      <c r="L6" s="50"/>
    </row>
    <row r="7" spans="1:13" x14ac:dyDescent="0.25">
      <c r="A7" s="152"/>
      <c r="B7" s="152"/>
      <c r="C7" s="50"/>
      <c r="D7" s="50"/>
      <c r="F7" s="50"/>
      <c r="G7" s="50"/>
      <c r="H7" s="50"/>
      <c r="I7" s="50"/>
      <c r="J7" s="50"/>
      <c r="K7" s="50"/>
      <c r="L7" s="50"/>
    </row>
    <row r="8" spans="1:13" x14ac:dyDescent="0.25">
      <c r="A8" s="152"/>
      <c r="B8" s="152"/>
      <c r="C8" s="50"/>
      <c r="D8" s="50"/>
      <c r="F8" s="50"/>
      <c r="G8" s="50"/>
      <c r="H8" s="50"/>
      <c r="I8" s="50"/>
      <c r="J8" s="50"/>
      <c r="K8" s="50"/>
      <c r="L8" s="50"/>
    </row>
    <row r="9" spans="1:13" x14ac:dyDescent="0.25">
      <c r="A9" s="152"/>
      <c r="B9" s="152"/>
      <c r="C9" s="50"/>
      <c r="D9" s="50"/>
      <c r="F9" s="50"/>
      <c r="G9" s="50"/>
      <c r="H9" s="50"/>
      <c r="I9" s="50"/>
      <c r="J9" s="50"/>
      <c r="K9" s="50"/>
      <c r="L9" s="50"/>
    </row>
    <row r="10" spans="1:13" ht="49.5" customHeight="1" x14ac:dyDescent="0.25">
      <c r="A10" s="161" t="s">
        <v>189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3" ht="8.25" customHeight="1" thickBot="1" x14ac:dyDescent="0.3">
      <c r="A11" s="51"/>
      <c r="B11" s="151"/>
      <c r="C11" s="97"/>
      <c r="D11" s="97"/>
      <c r="E11" s="97"/>
      <c r="F11" s="97"/>
      <c r="G11" s="97"/>
      <c r="H11" s="97"/>
      <c r="I11" s="97"/>
      <c r="J11" s="97"/>
      <c r="K11" s="98"/>
    </row>
    <row r="12" spans="1:13" ht="32.25" thickBot="1" x14ac:dyDescent="0.3">
      <c r="A12" s="17" t="s">
        <v>118</v>
      </c>
      <c r="B12" s="15" t="s">
        <v>119</v>
      </c>
      <c r="C12" s="99" t="s">
        <v>123</v>
      </c>
      <c r="D12" s="100" t="s">
        <v>152</v>
      </c>
      <c r="E12" s="101" t="s">
        <v>141</v>
      </c>
      <c r="F12" s="99" t="s">
        <v>121</v>
      </c>
      <c r="G12" s="99" t="s">
        <v>155</v>
      </c>
      <c r="H12" s="99" t="s">
        <v>124</v>
      </c>
      <c r="I12" s="99" t="s">
        <v>120</v>
      </c>
      <c r="J12" s="99" t="s">
        <v>149</v>
      </c>
      <c r="K12" s="99" t="s">
        <v>144</v>
      </c>
      <c r="L12" s="52" t="s">
        <v>179</v>
      </c>
    </row>
    <row r="13" spans="1:13" ht="23.25" x14ac:dyDescent="0.25">
      <c r="A13" s="9"/>
      <c r="B13" s="14" t="s">
        <v>117</v>
      </c>
      <c r="C13" s="53"/>
      <c r="D13" s="53"/>
      <c r="E13" s="102"/>
      <c r="F13" s="53"/>
      <c r="G13" s="53"/>
      <c r="H13" s="53"/>
      <c r="I13" s="53"/>
      <c r="J13" s="53"/>
      <c r="K13" s="53"/>
      <c r="L13" s="54"/>
      <c r="M13" s="49"/>
    </row>
    <row r="14" spans="1:13" x14ac:dyDescent="0.25">
      <c r="A14" s="21" t="s">
        <v>122</v>
      </c>
      <c r="B14" s="22" t="s">
        <v>89</v>
      </c>
      <c r="C14" s="55">
        <f>SUM(C15+C38)</f>
        <v>7012000</v>
      </c>
      <c r="D14" s="55">
        <f t="shared" ref="D14:I14" si="0">SUM(D15+D38)</f>
        <v>418566</v>
      </c>
      <c r="E14" s="56">
        <f>SUM(E15+E38)</f>
        <v>78000</v>
      </c>
      <c r="F14" s="55">
        <f>SUM(F15+F38)</f>
        <v>310000</v>
      </c>
      <c r="G14" s="55">
        <f>SUM(G15+G38)</f>
        <v>280000</v>
      </c>
      <c r="H14" s="55">
        <f t="shared" si="0"/>
        <v>17000</v>
      </c>
      <c r="I14" s="55">
        <f t="shared" si="0"/>
        <v>10000</v>
      </c>
      <c r="J14" s="55">
        <f>SUM(J15+J38+J40)</f>
        <v>70267</v>
      </c>
      <c r="K14" s="55">
        <f>SUM(K15+K38)</f>
        <v>1260</v>
      </c>
      <c r="L14" s="55">
        <f>SUM(C14:K14)</f>
        <v>8197093</v>
      </c>
    </row>
    <row r="15" spans="1:13" s="104" customFormat="1" x14ac:dyDescent="0.25">
      <c r="A15" s="24">
        <v>6</v>
      </c>
      <c r="B15" s="6" t="s">
        <v>104</v>
      </c>
      <c r="C15" s="103">
        <f>SUM(C16+C21+C24+C27+C33+C36)</f>
        <v>7012000</v>
      </c>
      <c r="D15" s="103">
        <f t="shared" ref="D15:J15" si="1">SUM(D16+D21+D24+D27+D33+D36)</f>
        <v>418566</v>
      </c>
      <c r="E15" s="57">
        <f>SUM(E16+E21+E24+E27+E33+E36)</f>
        <v>78000</v>
      </c>
      <c r="F15" s="103">
        <f>SUM(F16+F21+F24+F27+F33+F36)</f>
        <v>310000</v>
      </c>
      <c r="G15" s="103">
        <f>SUM(G16+G21+G24+G27+G33+G36)</f>
        <v>280000</v>
      </c>
      <c r="H15" s="103">
        <f t="shared" si="1"/>
        <v>17000</v>
      </c>
      <c r="I15" s="103">
        <f t="shared" si="1"/>
        <v>10000</v>
      </c>
      <c r="J15" s="103">
        <f t="shared" si="1"/>
        <v>0</v>
      </c>
      <c r="K15" s="103">
        <f>SUM(K16+K21+K24+K27+K33+K36)</f>
        <v>0</v>
      </c>
      <c r="L15" s="55">
        <f t="shared" ref="L15:L78" si="2">SUM(C15:K15)</f>
        <v>8125566</v>
      </c>
    </row>
    <row r="16" spans="1:13" s="104" customFormat="1" ht="31.5" x14ac:dyDescent="0.25">
      <c r="A16" s="11">
        <v>63</v>
      </c>
      <c r="B16" s="27" t="s">
        <v>135</v>
      </c>
      <c r="C16" s="105">
        <f>SUM(C17:C20)</f>
        <v>7012000</v>
      </c>
      <c r="D16" s="105">
        <f t="shared" ref="D16:K16" si="3">SUM(D17:D20)</f>
        <v>0</v>
      </c>
      <c r="E16" s="58">
        <f t="shared" si="3"/>
        <v>0</v>
      </c>
      <c r="F16" s="105">
        <f t="shared" si="3"/>
        <v>310000</v>
      </c>
      <c r="G16" s="105">
        <f t="shared" si="3"/>
        <v>0</v>
      </c>
      <c r="H16" s="105">
        <f t="shared" si="3"/>
        <v>0</v>
      </c>
      <c r="I16" s="105">
        <f t="shared" si="3"/>
        <v>0</v>
      </c>
      <c r="J16" s="105">
        <f t="shared" si="3"/>
        <v>0</v>
      </c>
      <c r="K16" s="105">
        <f t="shared" si="3"/>
        <v>0</v>
      </c>
      <c r="L16" s="55">
        <f t="shared" si="2"/>
        <v>7322000</v>
      </c>
    </row>
    <row r="17" spans="1:12" s="104" customFormat="1" ht="35.25" customHeight="1" x14ac:dyDescent="0.25">
      <c r="A17" s="12">
        <v>63612</v>
      </c>
      <c r="B17" s="36" t="s">
        <v>134</v>
      </c>
      <c r="C17" s="106">
        <v>6780000</v>
      </c>
      <c r="D17" s="106"/>
      <c r="E17" s="107"/>
      <c r="F17" s="106"/>
      <c r="G17" s="106"/>
      <c r="H17" s="106"/>
      <c r="I17" s="106"/>
      <c r="J17" s="106"/>
      <c r="K17" s="106"/>
      <c r="L17" s="55">
        <f t="shared" si="2"/>
        <v>6780000</v>
      </c>
    </row>
    <row r="18" spans="1:12" s="104" customFormat="1" ht="32.25" customHeight="1" x14ac:dyDescent="0.25">
      <c r="A18" s="12">
        <v>63613</v>
      </c>
      <c r="B18" s="36" t="s">
        <v>175</v>
      </c>
      <c r="C18" s="106">
        <v>10000</v>
      </c>
      <c r="D18" s="106"/>
      <c r="E18" s="107"/>
      <c r="F18" s="106">
        <v>60000</v>
      </c>
      <c r="G18" s="106"/>
      <c r="H18" s="106"/>
      <c r="I18" s="106"/>
      <c r="J18" s="106"/>
      <c r="K18" s="106"/>
      <c r="L18" s="55">
        <f t="shared" si="2"/>
        <v>70000</v>
      </c>
    </row>
    <row r="19" spans="1:12" s="109" customFormat="1" ht="32.25" customHeight="1" x14ac:dyDescent="0.25">
      <c r="A19" s="12">
        <v>636112</v>
      </c>
      <c r="B19" s="36" t="s">
        <v>173</v>
      </c>
      <c r="C19" s="106">
        <v>220000</v>
      </c>
      <c r="D19" s="106"/>
      <c r="E19" s="108"/>
      <c r="F19" s="106"/>
      <c r="G19" s="106"/>
      <c r="H19" s="106"/>
      <c r="I19" s="106"/>
      <c r="J19" s="106"/>
      <c r="K19" s="106"/>
      <c r="L19" s="55">
        <f t="shared" si="2"/>
        <v>220000</v>
      </c>
    </row>
    <row r="20" spans="1:12" s="104" customFormat="1" ht="33.75" customHeight="1" x14ac:dyDescent="0.25">
      <c r="A20" s="12">
        <v>636112</v>
      </c>
      <c r="B20" s="36" t="s">
        <v>146</v>
      </c>
      <c r="C20" s="106">
        <v>2000</v>
      </c>
      <c r="D20" s="106"/>
      <c r="E20" s="107"/>
      <c r="F20" s="106">
        <v>250000</v>
      </c>
      <c r="G20" s="106"/>
      <c r="H20" s="106"/>
      <c r="I20" s="106"/>
      <c r="J20" s="106"/>
      <c r="K20" s="106"/>
      <c r="L20" s="55">
        <f t="shared" si="2"/>
        <v>252000</v>
      </c>
    </row>
    <row r="21" spans="1:12" x14ac:dyDescent="0.25">
      <c r="A21" s="11">
        <v>64</v>
      </c>
      <c r="B21" s="7" t="s">
        <v>105</v>
      </c>
      <c r="C21" s="105">
        <f>SUM(C22+C23)</f>
        <v>0</v>
      </c>
      <c r="D21" s="105">
        <f t="shared" ref="D21:J21" si="4">SUM(D22+D23)</f>
        <v>0</v>
      </c>
      <c r="E21" s="58">
        <f>SUM(E22+E23)</f>
        <v>0</v>
      </c>
      <c r="F21" s="105">
        <f>SUM(F22+F23)</f>
        <v>0</v>
      </c>
      <c r="G21" s="105">
        <f>SUM(G22+G23)</f>
        <v>0</v>
      </c>
      <c r="H21" s="105">
        <f t="shared" si="4"/>
        <v>0</v>
      </c>
      <c r="I21" s="105">
        <f t="shared" si="4"/>
        <v>0</v>
      </c>
      <c r="J21" s="105">
        <f t="shared" si="4"/>
        <v>0</v>
      </c>
      <c r="K21" s="105">
        <f>SUM(K22+K23)</f>
        <v>0</v>
      </c>
      <c r="L21" s="55">
        <f t="shared" si="2"/>
        <v>0</v>
      </c>
    </row>
    <row r="22" spans="1:12" x14ac:dyDescent="0.25">
      <c r="A22" s="12">
        <v>64199</v>
      </c>
      <c r="B22" s="13" t="s">
        <v>106</v>
      </c>
      <c r="C22" s="110"/>
      <c r="D22" s="110"/>
      <c r="E22" s="107"/>
      <c r="F22" s="110"/>
      <c r="G22" s="110"/>
      <c r="H22" s="110"/>
      <c r="I22" s="110"/>
      <c r="J22" s="110"/>
      <c r="K22" s="110"/>
      <c r="L22" s="55">
        <f t="shared" si="2"/>
        <v>0</v>
      </c>
    </row>
    <row r="23" spans="1:12" x14ac:dyDescent="0.25">
      <c r="A23" s="12">
        <v>64224</v>
      </c>
      <c r="B23" s="13" t="s">
        <v>107</v>
      </c>
      <c r="C23" s="110"/>
      <c r="D23" s="110"/>
      <c r="E23" s="107"/>
      <c r="F23" s="110"/>
      <c r="G23" s="110"/>
      <c r="H23" s="110"/>
      <c r="I23" s="110"/>
      <c r="J23" s="110"/>
      <c r="K23" s="110"/>
      <c r="L23" s="55">
        <f t="shared" si="2"/>
        <v>0</v>
      </c>
    </row>
    <row r="24" spans="1:12" s="104" customFormat="1" x14ac:dyDescent="0.25">
      <c r="A24" s="25">
        <v>65</v>
      </c>
      <c r="B24" s="16" t="s">
        <v>109</v>
      </c>
      <c r="C24" s="111">
        <f>SUM(C25+C26)</f>
        <v>0</v>
      </c>
      <c r="D24" s="111">
        <f t="shared" ref="D24:J24" si="5">SUM(D25+D26)</f>
        <v>0</v>
      </c>
      <c r="E24" s="59">
        <f>SUM(E25+E26)</f>
        <v>0</v>
      </c>
      <c r="F24" s="111">
        <f>SUM(F25+F26)</f>
        <v>0</v>
      </c>
      <c r="G24" s="111">
        <f>SUM(G25+G26)</f>
        <v>280000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>SUM(K25+K26)</f>
        <v>0</v>
      </c>
      <c r="L24" s="55">
        <f t="shared" si="2"/>
        <v>280000</v>
      </c>
    </row>
    <row r="25" spans="1:12" x14ac:dyDescent="0.25">
      <c r="A25" s="12">
        <v>65264</v>
      </c>
      <c r="B25" s="13" t="s">
        <v>156</v>
      </c>
      <c r="C25" s="110"/>
      <c r="D25" s="110"/>
      <c r="E25" s="107"/>
      <c r="F25" s="110"/>
      <c r="G25" s="110">
        <v>220000</v>
      </c>
      <c r="H25" s="110"/>
      <c r="I25" s="110"/>
      <c r="J25" s="110"/>
      <c r="K25" s="110"/>
      <c r="L25" s="55">
        <f t="shared" si="2"/>
        <v>220000</v>
      </c>
    </row>
    <row r="26" spans="1:12" ht="31.5" x14ac:dyDescent="0.25">
      <c r="A26" s="12">
        <v>65269</v>
      </c>
      <c r="B26" s="13" t="s">
        <v>157</v>
      </c>
      <c r="C26" s="110"/>
      <c r="D26" s="110"/>
      <c r="E26" s="107"/>
      <c r="F26" s="110"/>
      <c r="G26" s="110">
        <v>60000</v>
      </c>
      <c r="H26" s="110"/>
      <c r="I26" s="110"/>
      <c r="J26" s="110"/>
      <c r="K26" s="110"/>
      <c r="L26" s="55">
        <f t="shared" si="2"/>
        <v>60000</v>
      </c>
    </row>
    <row r="27" spans="1:12" x14ac:dyDescent="0.25">
      <c r="A27" s="25">
        <v>66</v>
      </c>
      <c r="B27" s="26" t="s">
        <v>110</v>
      </c>
      <c r="C27" s="111">
        <f>SUM(C28:C32)</f>
        <v>0</v>
      </c>
      <c r="D27" s="111">
        <f t="shared" ref="D27:K27" si="6">SUM(D28:D32)</f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11">
        <f t="shared" si="6"/>
        <v>17000</v>
      </c>
      <c r="I27" s="111">
        <f t="shared" si="6"/>
        <v>10000</v>
      </c>
      <c r="J27" s="111">
        <f t="shared" si="6"/>
        <v>0</v>
      </c>
      <c r="K27" s="111">
        <f t="shared" si="6"/>
        <v>0</v>
      </c>
      <c r="L27" s="55">
        <f t="shared" si="2"/>
        <v>27000</v>
      </c>
    </row>
    <row r="28" spans="1:12" x14ac:dyDescent="0.25">
      <c r="A28" s="12">
        <v>66151</v>
      </c>
      <c r="B28" s="13" t="s">
        <v>108</v>
      </c>
      <c r="C28" s="110"/>
      <c r="D28" s="110"/>
      <c r="E28" s="107"/>
      <c r="F28" s="110"/>
      <c r="G28" s="110"/>
      <c r="H28" s="110">
        <v>15000</v>
      </c>
      <c r="I28" s="110"/>
      <c r="J28" s="110"/>
      <c r="K28" s="110"/>
      <c r="L28" s="55">
        <f t="shared" si="2"/>
        <v>15000</v>
      </c>
    </row>
    <row r="29" spans="1:12" x14ac:dyDescent="0.25">
      <c r="A29" s="12"/>
      <c r="B29" s="13" t="s">
        <v>158</v>
      </c>
      <c r="C29" s="110"/>
      <c r="D29" s="110"/>
      <c r="E29" s="107"/>
      <c r="F29" s="110"/>
      <c r="G29" s="110"/>
      <c r="H29" s="110">
        <v>2000</v>
      </c>
      <c r="I29" s="110"/>
      <c r="J29" s="110"/>
      <c r="K29" s="110"/>
      <c r="L29" s="55">
        <f t="shared" si="2"/>
        <v>2000</v>
      </c>
    </row>
    <row r="30" spans="1:12" x14ac:dyDescent="0.25">
      <c r="A30" s="12">
        <v>66314</v>
      </c>
      <c r="B30" s="13" t="s">
        <v>128</v>
      </c>
      <c r="C30" s="110"/>
      <c r="D30" s="110"/>
      <c r="E30" s="107"/>
      <c r="F30" s="110"/>
      <c r="G30" s="110"/>
      <c r="H30" s="110"/>
      <c r="I30" s="110">
        <v>10000</v>
      </c>
      <c r="J30" s="110"/>
      <c r="K30" s="110"/>
      <c r="L30" s="55">
        <f t="shared" si="2"/>
        <v>10000</v>
      </c>
    </row>
    <row r="31" spans="1:12" x14ac:dyDescent="0.25">
      <c r="A31" s="12">
        <v>66321</v>
      </c>
      <c r="B31" s="13" t="s">
        <v>126</v>
      </c>
      <c r="C31" s="110"/>
      <c r="D31" s="110"/>
      <c r="E31" s="107"/>
      <c r="F31" s="110"/>
      <c r="G31" s="110"/>
      <c r="H31" s="110"/>
      <c r="I31" s="110"/>
      <c r="J31" s="110"/>
      <c r="K31" s="110"/>
      <c r="L31" s="55">
        <f t="shared" si="2"/>
        <v>0</v>
      </c>
    </row>
    <row r="32" spans="1:12" x14ac:dyDescent="0.25">
      <c r="A32" s="12">
        <v>66323</v>
      </c>
      <c r="B32" s="13" t="s">
        <v>127</v>
      </c>
      <c r="C32" s="110"/>
      <c r="D32" s="110"/>
      <c r="E32" s="107"/>
      <c r="F32" s="110"/>
      <c r="G32" s="110"/>
      <c r="H32" s="110"/>
      <c r="I32" s="110"/>
      <c r="J32" s="110"/>
      <c r="K32" s="110"/>
      <c r="L32" s="55">
        <f t="shared" si="2"/>
        <v>0</v>
      </c>
    </row>
    <row r="33" spans="1:12" x14ac:dyDescent="0.25">
      <c r="A33" s="25">
        <v>67</v>
      </c>
      <c r="B33" s="26" t="s">
        <v>111</v>
      </c>
      <c r="C33" s="111">
        <f>SUM(C34+C35)</f>
        <v>0</v>
      </c>
      <c r="D33" s="111">
        <f t="shared" ref="D33:J33" si="7">SUM(D34+D35)</f>
        <v>418566</v>
      </c>
      <c r="E33" s="59">
        <f>SUM(E34+E35)</f>
        <v>78000</v>
      </c>
      <c r="F33" s="111">
        <f>SUM(F34+F35)</f>
        <v>0</v>
      </c>
      <c r="G33" s="111">
        <f>SUM(G34+G35)</f>
        <v>0</v>
      </c>
      <c r="H33" s="111">
        <f t="shared" si="7"/>
        <v>0</v>
      </c>
      <c r="I33" s="111">
        <f t="shared" si="7"/>
        <v>0</v>
      </c>
      <c r="J33" s="111">
        <f t="shared" si="7"/>
        <v>0</v>
      </c>
      <c r="K33" s="111">
        <f>SUM(K34+K35)</f>
        <v>0</v>
      </c>
      <c r="L33" s="55">
        <f t="shared" si="2"/>
        <v>496566</v>
      </c>
    </row>
    <row r="34" spans="1:12" x14ac:dyDescent="0.25">
      <c r="A34" s="12">
        <v>67111</v>
      </c>
      <c r="B34" s="13" t="s">
        <v>136</v>
      </c>
      <c r="C34" s="110"/>
      <c r="D34" s="110">
        <v>418566</v>
      </c>
      <c r="E34" s="107">
        <v>78000</v>
      </c>
      <c r="F34" s="110"/>
      <c r="G34" s="110"/>
      <c r="H34" s="110"/>
      <c r="I34" s="110"/>
      <c r="J34" s="110"/>
      <c r="K34" s="110"/>
      <c r="L34" s="55">
        <f t="shared" si="2"/>
        <v>496566</v>
      </c>
    </row>
    <row r="35" spans="1:12" x14ac:dyDescent="0.25">
      <c r="A35" s="12">
        <v>67131</v>
      </c>
      <c r="B35" s="13" t="s">
        <v>112</v>
      </c>
      <c r="C35" s="110"/>
      <c r="D35" s="110"/>
      <c r="E35" s="107"/>
      <c r="F35" s="110"/>
      <c r="G35" s="110"/>
      <c r="H35" s="110"/>
      <c r="I35" s="110"/>
      <c r="J35" s="110"/>
      <c r="K35" s="110"/>
      <c r="L35" s="55">
        <f t="shared" si="2"/>
        <v>0</v>
      </c>
    </row>
    <row r="36" spans="1:12" x14ac:dyDescent="0.25">
      <c r="A36" s="25">
        <v>68</v>
      </c>
      <c r="B36" s="26" t="s">
        <v>115</v>
      </c>
      <c r="C36" s="111">
        <f>SUM(C37)</f>
        <v>0</v>
      </c>
      <c r="D36" s="111">
        <f t="shared" ref="D36:K36" si="8">SUM(D37)</f>
        <v>0</v>
      </c>
      <c r="E36" s="59">
        <f t="shared" si="8"/>
        <v>0</v>
      </c>
      <c r="F36" s="111">
        <f t="shared" si="8"/>
        <v>0</v>
      </c>
      <c r="G36" s="111">
        <f t="shared" si="8"/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111">
        <f t="shared" si="8"/>
        <v>0</v>
      </c>
      <c r="L36" s="55">
        <f t="shared" si="2"/>
        <v>0</v>
      </c>
    </row>
    <row r="37" spans="1:12" x14ac:dyDescent="0.25">
      <c r="A37" s="12">
        <v>68311</v>
      </c>
      <c r="B37" s="13" t="s">
        <v>139</v>
      </c>
      <c r="C37" s="110"/>
      <c r="D37" s="110"/>
      <c r="E37" s="107"/>
      <c r="F37" s="110"/>
      <c r="G37" s="110"/>
      <c r="H37" s="110"/>
      <c r="I37" s="110"/>
      <c r="J37" s="110"/>
      <c r="K37" s="110"/>
      <c r="L37" s="55">
        <f t="shared" si="2"/>
        <v>0</v>
      </c>
    </row>
    <row r="38" spans="1:12" ht="20.100000000000001" customHeight="1" x14ac:dyDescent="0.25">
      <c r="A38" s="25">
        <v>7</v>
      </c>
      <c r="B38" s="26" t="s">
        <v>113</v>
      </c>
      <c r="C38" s="105">
        <f t="shared" ref="C38:K38" si="9">C39</f>
        <v>0</v>
      </c>
      <c r="D38" s="105">
        <f t="shared" si="9"/>
        <v>0</v>
      </c>
      <c r="E38" s="58">
        <f t="shared" si="9"/>
        <v>0</v>
      </c>
      <c r="F38" s="105">
        <f t="shared" si="9"/>
        <v>0</v>
      </c>
      <c r="G38" s="105">
        <f t="shared" si="9"/>
        <v>0</v>
      </c>
      <c r="H38" s="105">
        <f t="shared" si="9"/>
        <v>0</v>
      </c>
      <c r="I38" s="105">
        <f t="shared" si="9"/>
        <v>0</v>
      </c>
      <c r="J38" s="105">
        <f t="shared" si="9"/>
        <v>0</v>
      </c>
      <c r="K38" s="105">
        <f t="shared" si="9"/>
        <v>1260</v>
      </c>
      <c r="L38" s="55">
        <f t="shared" si="2"/>
        <v>1260</v>
      </c>
    </row>
    <row r="39" spans="1:12" ht="20.100000000000001" customHeight="1" x14ac:dyDescent="0.25">
      <c r="A39" s="12">
        <v>72111</v>
      </c>
      <c r="B39" s="13" t="s">
        <v>114</v>
      </c>
      <c r="C39" s="110"/>
      <c r="D39" s="110"/>
      <c r="E39" s="107"/>
      <c r="F39" s="110"/>
      <c r="G39" s="110"/>
      <c r="H39" s="110"/>
      <c r="I39" s="110"/>
      <c r="J39" s="110"/>
      <c r="K39" s="110">
        <v>1260</v>
      </c>
      <c r="L39" s="55">
        <f t="shared" si="2"/>
        <v>1260</v>
      </c>
    </row>
    <row r="40" spans="1:12" ht="20.100000000000001" customHeight="1" x14ac:dyDescent="0.25">
      <c r="A40" s="25">
        <v>9</v>
      </c>
      <c r="B40" s="26" t="s">
        <v>167</v>
      </c>
      <c r="C40" s="112">
        <f>SUM(C41:C48)</f>
        <v>0</v>
      </c>
      <c r="D40" s="112">
        <f t="shared" ref="D40:K40" si="10">SUM(D41:D48)</f>
        <v>0</v>
      </c>
      <c r="E40" s="112">
        <f t="shared" si="10"/>
        <v>0</v>
      </c>
      <c r="F40" s="112">
        <f t="shared" si="10"/>
        <v>0</v>
      </c>
      <c r="G40" s="112">
        <f t="shared" si="10"/>
        <v>0</v>
      </c>
      <c r="H40" s="112">
        <f t="shared" si="10"/>
        <v>0</v>
      </c>
      <c r="I40" s="112">
        <f t="shared" si="10"/>
        <v>0</v>
      </c>
      <c r="J40" s="112">
        <f t="shared" si="10"/>
        <v>70267</v>
      </c>
      <c r="K40" s="112">
        <f t="shared" si="10"/>
        <v>0</v>
      </c>
      <c r="L40" s="55">
        <f t="shared" si="2"/>
        <v>70267</v>
      </c>
    </row>
    <row r="41" spans="1:12" ht="20.100000000000001" customHeight="1" x14ac:dyDescent="0.25">
      <c r="A41" s="12">
        <v>92</v>
      </c>
      <c r="B41" s="13" t="s">
        <v>168</v>
      </c>
      <c r="C41" s="110"/>
      <c r="D41" s="110"/>
      <c r="E41" s="113"/>
      <c r="F41" s="110"/>
      <c r="G41" s="110"/>
      <c r="H41" s="110"/>
      <c r="I41" s="110"/>
      <c r="J41" s="110">
        <v>60493</v>
      </c>
      <c r="K41" s="110"/>
      <c r="L41" s="55">
        <f t="shared" si="2"/>
        <v>60493</v>
      </c>
    </row>
    <row r="42" spans="1:12" ht="20.100000000000001" customHeight="1" x14ac:dyDescent="0.25">
      <c r="A42" s="12">
        <v>92</v>
      </c>
      <c r="B42" s="13" t="s">
        <v>169</v>
      </c>
      <c r="C42" s="110"/>
      <c r="D42" s="110"/>
      <c r="E42" s="113"/>
      <c r="F42" s="110"/>
      <c r="G42" s="110"/>
      <c r="H42" s="110"/>
      <c r="I42" s="110"/>
      <c r="J42" s="110">
        <v>-88007</v>
      </c>
      <c r="K42" s="110"/>
      <c r="L42" s="55">
        <f t="shared" si="2"/>
        <v>-88007</v>
      </c>
    </row>
    <row r="43" spans="1:12" ht="20.100000000000001" customHeight="1" x14ac:dyDescent="0.25">
      <c r="A43" s="12">
        <v>92</v>
      </c>
      <c r="B43" s="13" t="s">
        <v>186</v>
      </c>
      <c r="C43" s="110"/>
      <c r="D43" s="110"/>
      <c r="E43" s="113"/>
      <c r="F43" s="110"/>
      <c r="G43" s="110"/>
      <c r="H43" s="110"/>
      <c r="I43" s="110"/>
      <c r="J43" s="110">
        <v>2900</v>
      </c>
      <c r="K43" s="110"/>
      <c r="L43" s="55">
        <f t="shared" si="2"/>
        <v>2900</v>
      </c>
    </row>
    <row r="44" spans="1:12" ht="20.100000000000001" customHeight="1" x14ac:dyDescent="0.25">
      <c r="A44" s="12">
        <v>92</v>
      </c>
      <c r="B44" s="13" t="s">
        <v>171</v>
      </c>
      <c r="C44" s="110"/>
      <c r="D44" s="110"/>
      <c r="E44" s="113"/>
      <c r="F44" s="110"/>
      <c r="G44" s="110"/>
      <c r="H44" s="110"/>
      <c r="I44" s="110"/>
      <c r="J44" s="110">
        <v>1500</v>
      </c>
      <c r="K44" s="110"/>
      <c r="L44" s="55">
        <f t="shared" si="2"/>
        <v>1500</v>
      </c>
    </row>
    <row r="45" spans="1:12" ht="20.100000000000001" customHeight="1" x14ac:dyDescent="0.25">
      <c r="A45" s="12">
        <v>92</v>
      </c>
      <c r="B45" s="13" t="s">
        <v>163</v>
      </c>
      <c r="C45" s="110"/>
      <c r="D45" s="110"/>
      <c r="E45" s="113"/>
      <c r="F45" s="110"/>
      <c r="G45" s="110"/>
      <c r="H45" s="110"/>
      <c r="I45" s="110"/>
      <c r="J45" s="110">
        <v>109047</v>
      </c>
      <c r="K45" s="110"/>
      <c r="L45" s="55">
        <f t="shared" si="2"/>
        <v>109047</v>
      </c>
    </row>
    <row r="46" spans="1:12" ht="20.100000000000001" customHeight="1" x14ac:dyDescent="0.25">
      <c r="A46" s="12">
        <v>92</v>
      </c>
      <c r="B46" s="13" t="s">
        <v>164</v>
      </c>
      <c r="C46" s="110"/>
      <c r="D46" s="110"/>
      <c r="E46" s="113"/>
      <c r="F46" s="110"/>
      <c r="G46" s="110"/>
      <c r="H46" s="110"/>
      <c r="I46" s="110"/>
      <c r="J46" s="110"/>
      <c r="K46" s="110"/>
      <c r="L46" s="55">
        <f t="shared" si="2"/>
        <v>0</v>
      </c>
    </row>
    <row r="47" spans="1:12" ht="20.100000000000001" customHeight="1" x14ac:dyDescent="0.25">
      <c r="A47" s="12">
        <v>92</v>
      </c>
      <c r="B47" s="13" t="s">
        <v>187</v>
      </c>
      <c r="C47" s="110"/>
      <c r="D47" s="110"/>
      <c r="E47" s="113"/>
      <c r="F47" s="110"/>
      <c r="G47" s="110"/>
      <c r="H47" s="110"/>
      <c r="I47" s="110"/>
      <c r="J47" s="110">
        <v>-15666</v>
      </c>
      <c r="K47" s="110"/>
      <c r="L47" s="55">
        <f t="shared" si="2"/>
        <v>-15666</v>
      </c>
    </row>
    <row r="48" spans="1:12" ht="19.5" customHeight="1" x14ac:dyDescent="0.25">
      <c r="A48" s="43">
        <v>92</v>
      </c>
      <c r="B48" s="44" t="s">
        <v>166</v>
      </c>
      <c r="C48" s="114"/>
      <c r="D48" s="114"/>
      <c r="E48" s="115"/>
      <c r="F48" s="114"/>
      <c r="G48" s="114"/>
      <c r="H48" s="114"/>
      <c r="I48" s="114"/>
      <c r="J48" s="114"/>
      <c r="K48" s="114"/>
      <c r="L48" s="55">
        <f t="shared" si="2"/>
        <v>0</v>
      </c>
    </row>
    <row r="49" spans="1:12" ht="19.5" customHeight="1" x14ac:dyDescent="0.25">
      <c r="A49" s="2"/>
      <c r="B49" s="3" t="s">
        <v>183</v>
      </c>
      <c r="C49" s="116">
        <f>C14</f>
        <v>7012000</v>
      </c>
      <c r="D49" s="116">
        <f t="shared" ref="D49:K49" si="11">D14</f>
        <v>418566</v>
      </c>
      <c r="E49" s="116">
        <f t="shared" si="11"/>
        <v>78000</v>
      </c>
      <c r="F49" s="116">
        <f>F14</f>
        <v>310000</v>
      </c>
      <c r="G49" s="116">
        <f t="shared" si="11"/>
        <v>280000</v>
      </c>
      <c r="H49" s="116">
        <f t="shared" si="11"/>
        <v>17000</v>
      </c>
      <c r="I49" s="116">
        <f t="shared" si="11"/>
        <v>10000</v>
      </c>
      <c r="J49" s="116">
        <f t="shared" si="11"/>
        <v>70267</v>
      </c>
      <c r="K49" s="116">
        <f t="shared" si="11"/>
        <v>1260</v>
      </c>
      <c r="L49" s="55">
        <f t="shared" si="2"/>
        <v>8197093</v>
      </c>
    </row>
    <row r="50" spans="1:12" ht="19.5" customHeight="1" thickBot="1" x14ac:dyDescent="0.3">
      <c r="A50" s="157"/>
      <c r="B50" s="42"/>
      <c r="C50" s="158"/>
      <c r="D50" s="158"/>
      <c r="E50" s="158"/>
      <c r="F50" s="158"/>
      <c r="G50" s="158"/>
      <c r="H50" s="158"/>
      <c r="I50" s="158"/>
      <c r="J50" s="158"/>
      <c r="K50" s="158"/>
      <c r="L50" s="55"/>
    </row>
    <row r="51" spans="1:12" ht="22.5" customHeight="1" thickBot="1" x14ac:dyDescent="0.3">
      <c r="A51" s="61"/>
      <c r="B51" s="62" t="s">
        <v>116</v>
      </c>
      <c r="C51" s="60"/>
      <c r="D51" s="60"/>
      <c r="E51" s="60"/>
      <c r="F51" s="60"/>
      <c r="G51" s="60"/>
      <c r="H51" s="60"/>
      <c r="I51" s="60"/>
      <c r="J51" s="60"/>
      <c r="K51" s="60"/>
      <c r="L51" s="156"/>
    </row>
    <row r="52" spans="1:12" s="118" customFormat="1" ht="20.100000000000001" customHeight="1" x14ac:dyDescent="0.25">
      <c r="A52" s="63" t="s">
        <v>67</v>
      </c>
      <c r="B52" s="64" t="s">
        <v>89</v>
      </c>
      <c r="C52" s="65">
        <f t="shared" ref="C52:I52" si="12">C53+C156</f>
        <v>7012000</v>
      </c>
      <c r="D52" s="65">
        <f t="shared" si="12"/>
        <v>418566</v>
      </c>
      <c r="E52" s="65">
        <f t="shared" si="12"/>
        <v>78000</v>
      </c>
      <c r="F52" s="65">
        <f t="shared" si="12"/>
        <v>310000</v>
      </c>
      <c r="G52" s="65">
        <f t="shared" si="12"/>
        <v>280000</v>
      </c>
      <c r="H52" s="65">
        <f t="shared" si="12"/>
        <v>17000</v>
      </c>
      <c r="I52" s="65">
        <f t="shared" si="12"/>
        <v>10000</v>
      </c>
      <c r="J52" s="65">
        <f>J53+J156+J184+J185</f>
        <v>70267</v>
      </c>
      <c r="K52" s="65">
        <f>K53+K156</f>
        <v>1260</v>
      </c>
      <c r="L52" s="55">
        <f t="shared" si="2"/>
        <v>8197093</v>
      </c>
    </row>
    <row r="53" spans="1:12" s="119" customFormat="1" ht="20.100000000000001" customHeight="1" x14ac:dyDescent="0.25">
      <c r="A53" s="66">
        <v>3</v>
      </c>
      <c r="B53" s="67" t="s">
        <v>66</v>
      </c>
      <c r="C53" s="68">
        <f>C54+C67+C149+C155</f>
        <v>6897000</v>
      </c>
      <c r="D53" s="68">
        <f t="shared" ref="D53:K53" si="13">D54+D67+D149</f>
        <v>417566</v>
      </c>
      <c r="E53" s="68">
        <f t="shared" si="13"/>
        <v>78000</v>
      </c>
      <c r="F53" s="68">
        <f t="shared" si="13"/>
        <v>268000</v>
      </c>
      <c r="G53" s="68">
        <f t="shared" si="13"/>
        <v>280000</v>
      </c>
      <c r="H53" s="68">
        <f t="shared" si="13"/>
        <v>17000</v>
      </c>
      <c r="I53" s="68">
        <f t="shared" si="13"/>
        <v>10000</v>
      </c>
      <c r="J53" s="68">
        <f t="shared" si="13"/>
        <v>113447</v>
      </c>
      <c r="K53" s="68">
        <f t="shared" si="13"/>
        <v>1260</v>
      </c>
      <c r="L53" s="55">
        <f t="shared" si="2"/>
        <v>8082273</v>
      </c>
    </row>
    <row r="54" spans="1:12" ht="20.100000000000001" customHeight="1" x14ac:dyDescent="0.25">
      <c r="A54" s="69">
        <v>31</v>
      </c>
      <c r="B54" s="6" t="s">
        <v>142</v>
      </c>
      <c r="C54" s="103">
        <f t="shared" ref="C54:K54" si="14">C55+C62</f>
        <v>6519600</v>
      </c>
      <c r="D54" s="103">
        <f t="shared" si="14"/>
        <v>0</v>
      </c>
      <c r="E54" s="103">
        <f t="shared" si="14"/>
        <v>0</v>
      </c>
      <c r="F54" s="103">
        <f t="shared" si="14"/>
        <v>86000</v>
      </c>
      <c r="G54" s="103">
        <f t="shared" si="14"/>
        <v>10000</v>
      </c>
      <c r="H54" s="103">
        <f t="shared" si="14"/>
        <v>0</v>
      </c>
      <c r="I54" s="103">
        <f t="shared" si="14"/>
        <v>0</v>
      </c>
      <c r="J54" s="103">
        <f t="shared" si="14"/>
        <v>109047</v>
      </c>
      <c r="K54" s="103">
        <f t="shared" si="14"/>
        <v>0</v>
      </c>
      <c r="L54" s="55">
        <f t="shared" si="2"/>
        <v>6724647</v>
      </c>
    </row>
    <row r="55" spans="1:12" ht="20.100000000000001" customHeight="1" x14ac:dyDescent="0.25">
      <c r="A55" s="70">
        <v>312</v>
      </c>
      <c r="B55" s="7" t="s">
        <v>1</v>
      </c>
      <c r="C55" s="105">
        <f t="shared" ref="C55:K55" si="15">SUM(C56:C61)</f>
        <v>5648600</v>
      </c>
      <c r="D55" s="105">
        <f t="shared" si="15"/>
        <v>0</v>
      </c>
      <c r="E55" s="105">
        <f t="shared" si="15"/>
        <v>0</v>
      </c>
      <c r="F55" s="105">
        <f t="shared" si="15"/>
        <v>86000</v>
      </c>
      <c r="G55" s="105">
        <f t="shared" si="15"/>
        <v>10000</v>
      </c>
      <c r="H55" s="105">
        <f t="shared" si="15"/>
        <v>0</v>
      </c>
      <c r="I55" s="105">
        <f t="shared" si="15"/>
        <v>0</v>
      </c>
      <c r="J55" s="105">
        <f t="shared" si="15"/>
        <v>109047</v>
      </c>
      <c r="K55" s="105">
        <f t="shared" si="15"/>
        <v>0</v>
      </c>
      <c r="L55" s="55">
        <f t="shared" si="2"/>
        <v>5853647</v>
      </c>
    </row>
    <row r="56" spans="1:12" ht="20.100000000000001" customHeight="1" x14ac:dyDescent="0.25">
      <c r="A56" s="71">
        <v>31111</v>
      </c>
      <c r="B56" s="13" t="s">
        <v>96</v>
      </c>
      <c r="C56" s="110">
        <v>5440000</v>
      </c>
      <c r="D56" s="110"/>
      <c r="E56" s="113"/>
      <c r="F56" s="110">
        <v>86000</v>
      </c>
      <c r="G56" s="110">
        <v>10000</v>
      </c>
      <c r="H56" s="110"/>
      <c r="I56" s="110"/>
      <c r="J56" s="110">
        <v>109047</v>
      </c>
      <c r="K56" s="110"/>
      <c r="L56" s="55">
        <f t="shared" si="2"/>
        <v>5645047</v>
      </c>
    </row>
    <row r="57" spans="1:12" ht="20.100000000000001" customHeight="1" x14ac:dyDescent="0.25">
      <c r="A57" s="71">
        <v>31212</v>
      </c>
      <c r="B57" s="13" t="s">
        <v>97</v>
      </c>
      <c r="C57" s="110">
        <v>15000</v>
      </c>
      <c r="D57" s="110"/>
      <c r="E57" s="113"/>
      <c r="F57" s="110"/>
      <c r="G57" s="110"/>
      <c r="H57" s="110"/>
      <c r="I57" s="110"/>
      <c r="J57" s="110"/>
      <c r="K57" s="110"/>
      <c r="L57" s="55">
        <f t="shared" si="2"/>
        <v>15000</v>
      </c>
    </row>
    <row r="58" spans="1:12" ht="20.100000000000001" customHeight="1" x14ac:dyDescent="0.25">
      <c r="A58" s="71">
        <v>312140</v>
      </c>
      <c r="B58" s="13" t="s">
        <v>98</v>
      </c>
      <c r="C58" s="110">
        <v>9000</v>
      </c>
      <c r="D58" s="110"/>
      <c r="E58" s="113"/>
      <c r="F58" s="110"/>
      <c r="G58" s="110"/>
      <c r="H58" s="110"/>
      <c r="I58" s="110"/>
      <c r="J58" s="110"/>
      <c r="K58" s="110"/>
      <c r="L58" s="55">
        <f t="shared" si="2"/>
        <v>9000</v>
      </c>
    </row>
    <row r="59" spans="1:12" ht="20.100000000000001" customHeight="1" x14ac:dyDescent="0.25">
      <c r="A59" s="71">
        <v>31215</v>
      </c>
      <c r="B59" s="13" t="s">
        <v>99</v>
      </c>
      <c r="C59" s="110">
        <v>6000</v>
      </c>
      <c r="D59" s="110"/>
      <c r="E59" s="113"/>
      <c r="F59" s="110"/>
      <c r="G59" s="110"/>
      <c r="H59" s="110"/>
      <c r="I59" s="110"/>
      <c r="J59" s="110"/>
      <c r="K59" s="110"/>
      <c r="L59" s="55">
        <f t="shared" si="2"/>
        <v>6000</v>
      </c>
    </row>
    <row r="60" spans="1:12" ht="20.100000000000001" customHeight="1" x14ac:dyDescent="0.25">
      <c r="A60" s="71">
        <v>31216</v>
      </c>
      <c r="B60" s="13" t="s">
        <v>153</v>
      </c>
      <c r="C60" s="110">
        <v>163000</v>
      </c>
      <c r="D60" s="110"/>
      <c r="E60" s="113"/>
      <c r="F60" s="110"/>
      <c r="G60" s="110"/>
      <c r="H60" s="110"/>
      <c r="I60" s="110"/>
      <c r="J60" s="110"/>
      <c r="K60" s="110"/>
      <c r="L60" s="55">
        <f t="shared" si="2"/>
        <v>163000</v>
      </c>
    </row>
    <row r="61" spans="1:12" ht="20.100000000000001" customHeight="1" x14ac:dyDescent="0.25">
      <c r="A61" s="71">
        <v>31219</v>
      </c>
      <c r="B61" s="13" t="s">
        <v>140</v>
      </c>
      <c r="C61" s="110">
        <v>15600</v>
      </c>
      <c r="D61" s="110"/>
      <c r="E61" s="113"/>
      <c r="F61" s="110"/>
      <c r="G61" s="110"/>
      <c r="H61" s="110"/>
      <c r="I61" s="110"/>
      <c r="J61" s="110"/>
      <c r="K61" s="110"/>
      <c r="L61" s="55">
        <f t="shared" si="2"/>
        <v>15600</v>
      </c>
    </row>
    <row r="62" spans="1:12" ht="20.100000000000001" customHeight="1" x14ac:dyDescent="0.25">
      <c r="A62" s="72">
        <v>313</v>
      </c>
      <c r="B62" s="73" t="s">
        <v>125</v>
      </c>
      <c r="C62" s="105">
        <f>SUM(C63:C66)</f>
        <v>871000</v>
      </c>
      <c r="D62" s="105">
        <f t="shared" ref="D62:K62" si="16">SUM(D63:D66)</f>
        <v>0</v>
      </c>
      <c r="E62" s="105">
        <f t="shared" si="16"/>
        <v>0</v>
      </c>
      <c r="F62" s="105">
        <f t="shared" si="16"/>
        <v>0</v>
      </c>
      <c r="G62" s="105">
        <f t="shared" si="16"/>
        <v>0</v>
      </c>
      <c r="H62" s="105">
        <f t="shared" si="16"/>
        <v>0</v>
      </c>
      <c r="I62" s="105">
        <f t="shared" si="16"/>
        <v>0</v>
      </c>
      <c r="J62" s="105">
        <f t="shared" si="16"/>
        <v>0</v>
      </c>
      <c r="K62" s="105">
        <f t="shared" si="16"/>
        <v>0</v>
      </c>
      <c r="L62" s="55">
        <f t="shared" si="2"/>
        <v>871000</v>
      </c>
    </row>
    <row r="63" spans="1:12" ht="20.100000000000001" customHeight="1" x14ac:dyDescent="0.25">
      <c r="A63" s="71">
        <v>31321</v>
      </c>
      <c r="B63" s="13" t="s">
        <v>100</v>
      </c>
      <c r="C63" s="110">
        <v>871000</v>
      </c>
      <c r="D63" s="110"/>
      <c r="E63" s="113"/>
      <c r="F63" s="110"/>
      <c r="G63" s="110"/>
      <c r="H63" s="110"/>
      <c r="I63" s="110"/>
      <c r="J63" s="110"/>
      <c r="K63" s="110"/>
      <c r="L63" s="55">
        <f t="shared" si="2"/>
        <v>871000</v>
      </c>
    </row>
    <row r="64" spans="1:12" ht="20.100000000000001" customHeight="1" x14ac:dyDescent="0.25">
      <c r="A64" s="71">
        <v>31322</v>
      </c>
      <c r="B64" s="13" t="s">
        <v>103</v>
      </c>
      <c r="C64" s="110"/>
      <c r="D64" s="110"/>
      <c r="E64" s="113"/>
      <c r="F64" s="110"/>
      <c r="G64" s="110"/>
      <c r="H64" s="110"/>
      <c r="I64" s="110"/>
      <c r="J64" s="110"/>
      <c r="K64" s="110"/>
      <c r="L64" s="55">
        <f t="shared" si="2"/>
        <v>0</v>
      </c>
    </row>
    <row r="65" spans="1:12" ht="20.100000000000001" customHeight="1" x14ac:dyDescent="0.25">
      <c r="A65" s="71">
        <v>31332</v>
      </c>
      <c r="B65" s="13" t="s">
        <v>102</v>
      </c>
      <c r="C65" s="110">
        <v>0</v>
      </c>
      <c r="D65" s="110"/>
      <c r="E65" s="113"/>
      <c r="F65" s="110"/>
      <c r="G65" s="110"/>
      <c r="H65" s="110"/>
      <c r="I65" s="110"/>
      <c r="J65" s="110"/>
      <c r="K65" s="110"/>
      <c r="L65" s="55">
        <f t="shared" si="2"/>
        <v>0</v>
      </c>
    </row>
    <row r="66" spans="1:12" ht="20.100000000000001" customHeight="1" x14ac:dyDescent="0.25">
      <c r="A66" s="71">
        <v>31333</v>
      </c>
      <c r="B66" s="13" t="s">
        <v>101</v>
      </c>
      <c r="C66" s="110"/>
      <c r="D66" s="120"/>
      <c r="E66" s="113"/>
      <c r="F66" s="110"/>
      <c r="G66" s="110"/>
      <c r="H66" s="110"/>
      <c r="I66" s="110"/>
      <c r="J66" s="110"/>
      <c r="K66" s="110"/>
      <c r="L66" s="55">
        <f t="shared" si="2"/>
        <v>0</v>
      </c>
    </row>
    <row r="67" spans="1:12" ht="20.100000000000001" customHeight="1" x14ac:dyDescent="0.25">
      <c r="A67" s="69">
        <v>32</v>
      </c>
      <c r="B67" s="6" t="s">
        <v>0</v>
      </c>
      <c r="C67" s="68">
        <f t="shared" ref="C67:K67" si="17">C68+C79+C101+C136</f>
        <v>262400</v>
      </c>
      <c r="D67" s="68">
        <f t="shared" si="17"/>
        <v>407066</v>
      </c>
      <c r="E67" s="68">
        <f t="shared" si="17"/>
        <v>78000</v>
      </c>
      <c r="F67" s="68">
        <f t="shared" si="17"/>
        <v>182000</v>
      </c>
      <c r="G67" s="68">
        <f t="shared" si="17"/>
        <v>270000</v>
      </c>
      <c r="H67" s="68">
        <f t="shared" si="17"/>
        <v>17000</v>
      </c>
      <c r="I67" s="68">
        <f t="shared" si="17"/>
        <v>10000</v>
      </c>
      <c r="J67" s="68">
        <f t="shared" si="17"/>
        <v>4400</v>
      </c>
      <c r="K67" s="68">
        <f t="shared" si="17"/>
        <v>1260</v>
      </c>
      <c r="L67" s="55">
        <f t="shared" si="2"/>
        <v>1232126</v>
      </c>
    </row>
    <row r="68" spans="1:12" ht="20.100000000000001" customHeight="1" x14ac:dyDescent="0.25">
      <c r="A68" s="70">
        <v>321</v>
      </c>
      <c r="B68" s="7" t="s">
        <v>1</v>
      </c>
      <c r="C68" s="111">
        <f>C69+C73+C75+C77</f>
        <v>240000</v>
      </c>
      <c r="D68" s="111">
        <f>D69+D73+D75+D77</f>
        <v>5500</v>
      </c>
      <c r="E68" s="111">
        <f t="shared" ref="E68:K68" si="18">E69+E73+E75+E77</f>
        <v>2000</v>
      </c>
      <c r="F68" s="111">
        <f t="shared" si="18"/>
        <v>4000</v>
      </c>
      <c r="G68" s="111">
        <f t="shared" si="18"/>
        <v>0</v>
      </c>
      <c r="H68" s="111">
        <f t="shared" si="18"/>
        <v>0</v>
      </c>
      <c r="I68" s="111">
        <f t="shared" si="18"/>
        <v>0</v>
      </c>
      <c r="J68" s="111">
        <f t="shared" si="18"/>
        <v>0</v>
      </c>
      <c r="K68" s="111">
        <f t="shared" si="18"/>
        <v>0</v>
      </c>
      <c r="L68" s="55">
        <f t="shared" si="2"/>
        <v>251500</v>
      </c>
    </row>
    <row r="69" spans="1:12" ht="20.100000000000001" customHeight="1" x14ac:dyDescent="0.25">
      <c r="A69" s="74">
        <v>3211</v>
      </c>
      <c r="B69" s="3" t="s">
        <v>2</v>
      </c>
      <c r="C69" s="121">
        <f>C70+C71+C72</f>
        <v>0</v>
      </c>
      <c r="D69" s="121">
        <f t="shared" ref="D69:K69" si="19">D70+D71+D72</f>
        <v>4000</v>
      </c>
      <c r="E69" s="121">
        <f t="shared" si="19"/>
        <v>2000</v>
      </c>
      <c r="F69" s="121">
        <f>F70+F71+F72</f>
        <v>0</v>
      </c>
      <c r="G69" s="121">
        <f>G70+G71+G72</f>
        <v>0</v>
      </c>
      <c r="H69" s="121">
        <f t="shared" si="19"/>
        <v>0</v>
      </c>
      <c r="I69" s="121">
        <f t="shared" si="19"/>
        <v>0</v>
      </c>
      <c r="J69" s="121">
        <f t="shared" si="19"/>
        <v>0</v>
      </c>
      <c r="K69" s="121">
        <f t="shared" si="19"/>
        <v>0</v>
      </c>
      <c r="L69" s="55">
        <f t="shared" si="2"/>
        <v>6000</v>
      </c>
    </row>
    <row r="70" spans="1:12" ht="20.100000000000001" customHeight="1" x14ac:dyDescent="0.25">
      <c r="A70" s="75">
        <v>32111</v>
      </c>
      <c r="B70" s="2" t="s">
        <v>3</v>
      </c>
      <c r="C70" s="122"/>
      <c r="D70" s="122">
        <v>1500</v>
      </c>
      <c r="E70" s="113"/>
      <c r="F70" s="122"/>
      <c r="G70" s="122"/>
      <c r="H70" s="122"/>
      <c r="I70" s="122"/>
      <c r="J70" s="122"/>
      <c r="K70" s="122"/>
      <c r="L70" s="55">
        <f t="shared" si="2"/>
        <v>1500</v>
      </c>
    </row>
    <row r="71" spans="1:12" ht="20.100000000000001" customHeight="1" x14ac:dyDescent="0.25">
      <c r="A71" s="75">
        <v>32113</v>
      </c>
      <c r="B71" s="2" t="s">
        <v>4</v>
      </c>
      <c r="C71" s="122"/>
      <c r="D71" s="122"/>
      <c r="E71" s="113"/>
      <c r="F71" s="122"/>
      <c r="G71" s="122"/>
      <c r="H71" s="122"/>
      <c r="I71" s="122"/>
      <c r="J71" s="122"/>
      <c r="K71" s="122"/>
      <c r="L71" s="55">
        <f t="shared" si="2"/>
        <v>0</v>
      </c>
    </row>
    <row r="72" spans="1:12" s="117" customFormat="1" ht="20.100000000000001" customHeight="1" x14ac:dyDescent="0.25">
      <c r="A72" s="75">
        <v>32115</v>
      </c>
      <c r="B72" s="2" t="s">
        <v>5</v>
      </c>
      <c r="C72" s="122"/>
      <c r="D72" s="122">
        <v>2500</v>
      </c>
      <c r="E72" s="113">
        <v>2000</v>
      </c>
      <c r="F72" s="122"/>
      <c r="G72" s="122"/>
      <c r="H72" s="122"/>
      <c r="I72" s="122"/>
      <c r="J72" s="122"/>
      <c r="K72" s="122"/>
      <c r="L72" s="55">
        <f t="shared" si="2"/>
        <v>4500</v>
      </c>
    </row>
    <row r="73" spans="1:12" s="117" customFormat="1" ht="20.100000000000001" customHeight="1" x14ac:dyDescent="0.25">
      <c r="A73" s="76">
        <v>3212</v>
      </c>
      <c r="B73" s="77" t="s">
        <v>131</v>
      </c>
      <c r="C73" s="123">
        <f>C74</f>
        <v>240000</v>
      </c>
      <c r="D73" s="123">
        <f t="shared" ref="D73:K73" si="20">D74</f>
        <v>0</v>
      </c>
      <c r="E73" s="123">
        <f t="shared" si="20"/>
        <v>0</v>
      </c>
      <c r="F73" s="123">
        <f t="shared" si="20"/>
        <v>4000</v>
      </c>
      <c r="G73" s="123">
        <f t="shared" si="20"/>
        <v>0</v>
      </c>
      <c r="H73" s="123">
        <f t="shared" si="20"/>
        <v>0</v>
      </c>
      <c r="I73" s="123">
        <f t="shared" si="20"/>
        <v>0</v>
      </c>
      <c r="J73" s="123">
        <f t="shared" si="20"/>
        <v>0</v>
      </c>
      <c r="K73" s="123">
        <f t="shared" si="20"/>
        <v>0</v>
      </c>
      <c r="L73" s="55">
        <f t="shared" si="2"/>
        <v>244000</v>
      </c>
    </row>
    <row r="74" spans="1:12" s="117" customFormat="1" ht="20.100000000000001" customHeight="1" x14ac:dyDescent="0.25">
      <c r="A74" s="75">
        <v>32121</v>
      </c>
      <c r="B74" s="2" t="s">
        <v>130</v>
      </c>
      <c r="C74" s="122">
        <v>240000</v>
      </c>
      <c r="D74" s="122"/>
      <c r="E74" s="113"/>
      <c r="F74" s="122">
        <v>4000</v>
      </c>
      <c r="G74" s="122"/>
      <c r="H74" s="122"/>
      <c r="I74" s="122"/>
      <c r="J74" s="122"/>
      <c r="K74" s="122"/>
      <c r="L74" s="55">
        <f t="shared" si="2"/>
        <v>244000</v>
      </c>
    </row>
    <row r="75" spans="1:12" s="117" customFormat="1" ht="20.100000000000001" customHeight="1" x14ac:dyDescent="0.25">
      <c r="A75" s="74">
        <v>3213</v>
      </c>
      <c r="B75" s="3" t="s">
        <v>6</v>
      </c>
      <c r="C75" s="124">
        <f>C76</f>
        <v>0</v>
      </c>
      <c r="D75" s="124">
        <f t="shared" ref="D75:K75" si="21">D76</f>
        <v>1500</v>
      </c>
      <c r="E75" s="124">
        <f t="shared" si="21"/>
        <v>0</v>
      </c>
      <c r="F75" s="124">
        <f t="shared" si="21"/>
        <v>0</v>
      </c>
      <c r="G75" s="124">
        <f t="shared" si="21"/>
        <v>0</v>
      </c>
      <c r="H75" s="124">
        <f t="shared" si="21"/>
        <v>0</v>
      </c>
      <c r="I75" s="124">
        <f t="shared" si="21"/>
        <v>0</v>
      </c>
      <c r="J75" s="124">
        <f t="shared" si="21"/>
        <v>0</v>
      </c>
      <c r="K75" s="124">
        <f t="shared" si="21"/>
        <v>0</v>
      </c>
      <c r="L75" s="55">
        <f t="shared" si="2"/>
        <v>1500</v>
      </c>
    </row>
    <row r="76" spans="1:12" ht="20.100000000000001" customHeight="1" x14ac:dyDescent="0.25">
      <c r="A76" s="75">
        <v>32131</v>
      </c>
      <c r="B76" s="2" t="s">
        <v>7</v>
      </c>
      <c r="C76" s="122"/>
      <c r="D76" s="122">
        <v>1500</v>
      </c>
      <c r="E76" s="113"/>
      <c r="F76" s="122"/>
      <c r="G76" s="122"/>
      <c r="H76" s="122"/>
      <c r="I76" s="122"/>
      <c r="J76" s="122"/>
      <c r="K76" s="122"/>
      <c r="L76" s="55">
        <f t="shared" si="2"/>
        <v>1500</v>
      </c>
    </row>
    <row r="77" spans="1:12" ht="20.100000000000001" customHeight="1" x14ac:dyDescent="0.25">
      <c r="A77" s="76">
        <v>3214</v>
      </c>
      <c r="B77" s="77" t="s">
        <v>68</v>
      </c>
      <c r="C77" s="124">
        <f>C78</f>
        <v>0</v>
      </c>
      <c r="D77" s="124">
        <f t="shared" ref="D77:K77" si="22">D78</f>
        <v>0</v>
      </c>
      <c r="E77" s="124">
        <f t="shared" si="22"/>
        <v>0</v>
      </c>
      <c r="F77" s="124">
        <f t="shared" si="22"/>
        <v>0</v>
      </c>
      <c r="G77" s="124">
        <f t="shared" si="22"/>
        <v>0</v>
      </c>
      <c r="H77" s="124">
        <f t="shared" si="22"/>
        <v>0</v>
      </c>
      <c r="I77" s="124">
        <f t="shared" si="22"/>
        <v>0</v>
      </c>
      <c r="J77" s="124">
        <f t="shared" si="22"/>
        <v>0</v>
      </c>
      <c r="K77" s="124">
        <f t="shared" si="22"/>
        <v>0</v>
      </c>
      <c r="L77" s="55">
        <f t="shared" si="2"/>
        <v>0</v>
      </c>
    </row>
    <row r="78" spans="1:12" ht="20.100000000000001" customHeight="1" x14ac:dyDescent="0.25">
      <c r="A78" s="75">
        <v>32141</v>
      </c>
      <c r="B78" s="2" t="s">
        <v>69</v>
      </c>
      <c r="C78" s="122"/>
      <c r="D78" s="122"/>
      <c r="E78" s="113"/>
      <c r="F78" s="122"/>
      <c r="G78" s="122"/>
      <c r="H78" s="122"/>
      <c r="I78" s="122"/>
      <c r="J78" s="122"/>
      <c r="K78" s="122"/>
      <c r="L78" s="55">
        <f t="shared" si="2"/>
        <v>0</v>
      </c>
    </row>
    <row r="79" spans="1:12" ht="20.100000000000001" customHeight="1" x14ac:dyDescent="0.25">
      <c r="A79" s="70">
        <v>322</v>
      </c>
      <c r="B79" s="7" t="s">
        <v>8</v>
      </c>
      <c r="C79" s="125">
        <f t="shared" ref="C79:K79" si="23">C80+C87+C89+C93+C97+C99</f>
        <v>1000</v>
      </c>
      <c r="D79" s="125">
        <f t="shared" si="23"/>
        <v>244116</v>
      </c>
      <c r="E79" s="125">
        <f t="shared" si="23"/>
        <v>51000</v>
      </c>
      <c r="F79" s="125">
        <f>F80+F87+F89+F93+F97+F99</f>
        <v>163000</v>
      </c>
      <c r="G79" s="125">
        <f t="shared" si="23"/>
        <v>225000</v>
      </c>
      <c r="H79" s="125">
        <f>H80+H87+H89+H93+H97+H99</f>
        <v>2000</v>
      </c>
      <c r="I79" s="125">
        <f t="shared" si="23"/>
        <v>8000</v>
      </c>
      <c r="J79" s="125">
        <f t="shared" si="23"/>
        <v>2900</v>
      </c>
      <c r="K79" s="125">
        <f t="shared" si="23"/>
        <v>450</v>
      </c>
      <c r="L79" s="55">
        <f t="shared" ref="L79:L142" si="24">SUM(C79:K79)</f>
        <v>697466</v>
      </c>
    </row>
    <row r="80" spans="1:12" ht="20.100000000000001" customHeight="1" x14ac:dyDescent="0.25">
      <c r="A80" s="74">
        <v>3221</v>
      </c>
      <c r="B80" s="3" t="s">
        <v>9</v>
      </c>
      <c r="C80" s="124">
        <f>SUM(C81:C86)</f>
        <v>1000</v>
      </c>
      <c r="D80" s="124">
        <f>SUM(D81:D85)</f>
        <v>79816</v>
      </c>
      <c r="E80" s="124">
        <f t="shared" ref="E80:K80" si="25">SUM(E81:E85)</f>
        <v>1000</v>
      </c>
      <c r="F80" s="124">
        <f t="shared" si="25"/>
        <v>3000</v>
      </c>
      <c r="G80" s="124">
        <f t="shared" si="25"/>
        <v>15000</v>
      </c>
      <c r="H80" s="124">
        <f>SUM(H81:H86)</f>
        <v>2000</v>
      </c>
      <c r="I80" s="124">
        <f>SUM(I81:I86)</f>
        <v>8000</v>
      </c>
      <c r="J80" s="124">
        <f t="shared" si="25"/>
        <v>2900</v>
      </c>
      <c r="K80" s="124">
        <f t="shared" si="25"/>
        <v>0</v>
      </c>
      <c r="L80" s="55">
        <f t="shared" si="24"/>
        <v>112716</v>
      </c>
    </row>
    <row r="81" spans="1:12" ht="20.100000000000001" customHeight="1" x14ac:dyDescent="0.25">
      <c r="A81" s="75">
        <v>32211</v>
      </c>
      <c r="B81" s="2" t="s">
        <v>10</v>
      </c>
      <c r="C81" s="122"/>
      <c r="D81" s="122">
        <v>9000</v>
      </c>
      <c r="E81" s="113"/>
      <c r="F81" s="122"/>
      <c r="G81" s="122"/>
      <c r="H81" s="122"/>
      <c r="I81" s="122"/>
      <c r="J81" s="122"/>
      <c r="K81" s="122"/>
      <c r="L81" s="55">
        <f t="shared" si="24"/>
        <v>9000</v>
      </c>
    </row>
    <row r="82" spans="1:12" ht="18" customHeight="1" x14ac:dyDescent="0.25">
      <c r="A82" s="75">
        <v>32212</v>
      </c>
      <c r="B82" s="2" t="s">
        <v>129</v>
      </c>
      <c r="C82" s="122"/>
      <c r="D82" s="122">
        <v>3800</v>
      </c>
      <c r="E82" s="113"/>
      <c r="F82" s="122">
        <v>3000</v>
      </c>
      <c r="G82" s="122"/>
      <c r="H82" s="122"/>
      <c r="I82" s="122"/>
      <c r="J82" s="122"/>
      <c r="K82" s="122"/>
      <c r="L82" s="55">
        <f t="shared" si="24"/>
        <v>6800</v>
      </c>
    </row>
    <row r="83" spans="1:12" ht="20.100000000000001" customHeight="1" x14ac:dyDescent="0.25">
      <c r="A83" s="75">
        <v>32214</v>
      </c>
      <c r="B83" s="2" t="s">
        <v>11</v>
      </c>
      <c r="C83" s="122"/>
      <c r="D83" s="122">
        <v>25000</v>
      </c>
      <c r="E83" s="113"/>
      <c r="F83" s="122"/>
      <c r="G83" s="122"/>
      <c r="H83" s="122"/>
      <c r="I83" s="122"/>
      <c r="J83" s="122"/>
      <c r="K83" s="122"/>
      <c r="L83" s="55">
        <f t="shared" si="24"/>
        <v>25000</v>
      </c>
    </row>
    <row r="84" spans="1:12" ht="20.100000000000001" customHeight="1" x14ac:dyDescent="0.25">
      <c r="A84" s="75">
        <v>32216</v>
      </c>
      <c r="B84" s="2" t="s">
        <v>12</v>
      </c>
      <c r="C84" s="122"/>
      <c r="D84" s="122">
        <v>28000</v>
      </c>
      <c r="E84" s="113"/>
      <c r="F84" s="122"/>
      <c r="G84" s="122"/>
      <c r="H84" s="122"/>
      <c r="I84" s="122"/>
      <c r="J84" s="122"/>
      <c r="K84" s="122"/>
      <c r="L84" s="55">
        <f t="shared" si="24"/>
        <v>28000</v>
      </c>
    </row>
    <row r="85" spans="1:12" ht="20.100000000000001" customHeight="1" x14ac:dyDescent="0.25">
      <c r="A85" s="75">
        <v>32219</v>
      </c>
      <c r="B85" s="2" t="s">
        <v>177</v>
      </c>
      <c r="C85" s="122"/>
      <c r="D85" s="122">
        <v>14016</v>
      </c>
      <c r="E85" s="113">
        <v>1000</v>
      </c>
      <c r="F85" s="122"/>
      <c r="G85" s="122">
        <v>15000</v>
      </c>
      <c r="H85" s="122"/>
      <c r="I85" s="122">
        <v>8000</v>
      </c>
      <c r="J85" s="122">
        <v>2900</v>
      </c>
      <c r="K85" s="122"/>
      <c r="L85" s="55">
        <f t="shared" si="24"/>
        <v>40916</v>
      </c>
    </row>
    <row r="86" spans="1:12" x14ac:dyDescent="0.25">
      <c r="A86" s="75">
        <v>32219</v>
      </c>
      <c r="B86" s="2" t="s">
        <v>185</v>
      </c>
      <c r="C86" s="122">
        <v>1000</v>
      </c>
      <c r="D86" s="122"/>
      <c r="E86" s="113"/>
      <c r="F86" s="122"/>
      <c r="G86" s="122"/>
      <c r="H86" s="122">
        <v>2000</v>
      </c>
      <c r="I86" s="122"/>
      <c r="J86" s="122"/>
      <c r="K86" s="122"/>
      <c r="L86" s="55">
        <f t="shared" si="24"/>
        <v>3000</v>
      </c>
    </row>
    <row r="87" spans="1:12" ht="20.100000000000001" customHeight="1" x14ac:dyDescent="0.25">
      <c r="A87" s="74">
        <v>3222</v>
      </c>
      <c r="B87" s="3" t="s">
        <v>13</v>
      </c>
      <c r="C87" s="124">
        <f>C88</f>
        <v>0</v>
      </c>
      <c r="D87" s="124">
        <f t="shared" ref="D87:K87" si="26">D88</f>
        <v>0</v>
      </c>
      <c r="E87" s="124">
        <f t="shared" si="26"/>
        <v>50000</v>
      </c>
      <c r="F87" s="124">
        <f t="shared" si="26"/>
        <v>160000</v>
      </c>
      <c r="G87" s="124">
        <f t="shared" si="26"/>
        <v>210000</v>
      </c>
      <c r="H87" s="124">
        <f t="shared" si="26"/>
        <v>0</v>
      </c>
      <c r="I87" s="124">
        <f t="shared" si="26"/>
        <v>0</v>
      </c>
      <c r="J87" s="124">
        <f t="shared" si="26"/>
        <v>0</v>
      </c>
      <c r="K87" s="124">
        <f t="shared" si="26"/>
        <v>0</v>
      </c>
      <c r="L87" s="55">
        <f t="shared" si="24"/>
        <v>420000</v>
      </c>
    </row>
    <row r="88" spans="1:12" ht="20.100000000000001" customHeight="1" x14ac:dyDescent="0.25">
      <c r="A88" s="75">
        <v>32224</v>
      </c>
      <c r="B88" s="2" t="s">
        <v>132</v>
      </c>
      <c r="C88" s="122"/>
      <c r="D88" s="122"/>
      <c r="E88" s="122">
        <v>50000</v>
      </c>
      <c r="F88" s="122">
        <v>160000</v>
      </c>
      <c r="G88" s="122">
        <v>210000</v>
      </c>
      <c r="H88" s="122"/>
      <c r="I88" s="122"/>
      <c r="J88" s="122"/>
      <c r="K88" s="122"/>
      <c r="L88" s="55">
        <f t="shared" si="24"/>
        <v>420000</v>
      </c>
    </row>
    <row r="89" spans="1:12" ht="20.100000000000001" customHeight="1" x14ac:dyDescent="0.25">
      <c r="A89" s="74">
        <v>3223</v>
      </c>
      <c r="B89" s="3" t="s">
        <v>14</v>
      </c>
      <c r="C89" s="124">
        <f>SUM(C90:C92)</f>
        <v>0</v>
      </c>
      <c r="D89" s="124">
        <f t="shared" ref="D89:K89" si="27">SUM(D90:D92)</f>
        <v>151300</v>
      </c>
      <c r="E89" s="124">
        <f t="shared" si="27"/>
        <v>0</v>
      </c>
      <c r="F89" s="124">
        <f t="shared" si="27"/>
        <v>0</v>
      </c>
      <c r="G89" s="124"/>
      <c r="H89" s="124">
        <f t="shared" si="27"/>
        <v>0</v>
      </c>
      <c r="I89" s="124">
        <f t="shared" si="27"/>
        <v>0</v>
      </c>
      <c r="J89" s="124">
        <f t="shared" si="27"/>
        <v>0</v>
      </c>
      <c r="K89" s="124">
        <f t="shared" si="27"/>
        <v>450</v>
      </c>
      <c r="L89" s="55">
        <f t="shared" si="24"/>
        <v>151750</v>
      </c>
    </row>
    <row r="90" spans="1:12" ht="20.100000000000001" customHeight="1" x14ac:dyDescent="0.25">
      <c r="A90" s="75">
        <v>32231</v>
      </c>
      <c r="B90" s="2" t="s">
        <v>15</v>
      </c>
      <c r="C90" s="122"/>
      <c r="D90" s="122">
        <v>47000</v>
      </c>
      <c r="E90" s="113"/>
      <c r="F90" s="122"/>
      <c r="G90" s="122"/>
      <c r="H90" s="122"/>
      <c r="I90" s="122"/>
      <c r="J90" s="122"/>
      <c r="K90" s="122">
        <v>300</v>
      </c>
      <c r="L90" s="55">
        <f t="shared" si="24"/>
        <v>47300</v>
      </c>
    </row>
    <row r="91" spans="1:12" ht="20.100000000000001" customHeight="1" x14ac:dyDescent="0.25">
      <c r="A91" s="75">
        <v>32233</v>
      </c>
      <c r="B91" s="2" t="s">
        <v>16</v>
      </c>
      <c r="C91" s="122"/>
      <c r="D91" s="122">
        <v>100000</v>
      </c>
      <c r="E91" s="113"/>
      <c r="F91" s="122"/>
      <c r="G91" s="122"/>
      <c r="H91" s="122"/>
      <c r="I91" s="122"/>
      <c r="J91" s="122"/>
      <c r="K91" s="122">
        <v>150</v>
      </c>
      <c r="L91" s="55">
        <f t="shared" si="24"/>
        <v>100150</v>
      </c>
    </row>
    <row r="92" spans="1:12" ht="20.100000000000001" customHeight="1" x14ac:dyDescent="0.25">
      <c r="A92" s="75">
        <v>32234</v>
      </c>
      <c r="B92" s="2" t="s">
        <v>17</v>
      </c>
      <c r="C92" s="122"/>
      <c r="D92" s="122">
        <v>4300</v>
      </c>
      <c r="E92" s="113"/>
      <c r="F92" s="122"/>
      <c r="G92" s="122"/>
      <c r="H92" s="122"/>
      <c r="I92" s="122"/>
      <c r="J92" s="122"/>
      <c r="K92" s="122"/>
      <c r="L92" s="55">
        <f t="shared" si="24"/>
        <v>4300</v>
      </c>
    </row>
    <row r="93" spans="1:12" ht="20.100000000000001" customHeight="1" x14ac:dyDescent="0.25">
      <c r="A93" s="74">
        <v>3224</v>
      </c>
      <c r="B93" s="3" t="s">
        <v>18</v>
      </c>
      <c r="C93" s="124">
        <f>SUM(C94:C96)</f>
        <v>0</v>
      </c>
      <c r="D93" s="124">
        <f t="shared" ref="D93:K93" si="28">SUM(D94:D96)</f>
        <v>8500</v>
      </c>
      <c r="E93" s="124">
        <f t="shared" si="28"/>
        <v>0</v>
      </c>
      <c r="F93" s="124">
        <f t="shared" si="28"/>
        <v>0</v>
      </c>
      <c r="G93" s="124">
        <f t="shared" si="28"/>
        <v>0</v>
      </c>
      <c r="H93" s="124">
        <f t="shared" si="28"/>
        <v>0</v>
      </c>
      <c r="I93" s="124">
        <f t="shared" si="28"/>
        <v>0</v>
      </c>
      <c r="J93" s="124">
        <f t="shared" si="28"/>
        <v>0</v>
      </c>
      <c r="K93" s="124">
        <f t="shared" si="28"/>
        <v>0</v>
      </c>
      <c r="L93" s="55">
        <f t="shared" si="24"/>
        <v>8500</v>
      </c>
    </row>
    <row r="94" spans="1:12" ht="20.100000000000001" customHeight="1" x14ac:dyDescent="0.25">
      <c r="A94" s="75">
        <v>32241</v>
      </c>
      <c r="B94" s="2" t="s">
        <v>19</v>
      </c>
      <c r="C94" s="122"/>
      <c r="D94" s="122">
        <v>6000</v>
      </c>
      <c r="E94" s="113"/>
      <c r="F94" s="122"/>
      <c r="G94" s="122"/>
      <c r="H94" s="122"/>
      <c r="I94" s="122"/>
      <c r="J94" s="122"/>
      <c r="K94" s="122"/>
      <c r="L94" s="55">
        <f t="shared" si="24"/>
        <v>6000</v>
      </c>
    </row>
    <row r="95" spans="1:12" ht="20.100000000000001" customHeight="1" x14ac:dyDescent="0.25">
      <c r="A95" s="75">
        <v>32242</v>
      </c>
      <c r="B95" s="2" t="s">
        <v>20</v>
      </c>
      <c r="C95" s="122"/>
      <c r="D95" s="122">
        <v>2500</v>
      </c>
      <c r="E95" s="113"/>
      <c r="F95" s="122"/>
      <c r="G95" s="122"/>
      <c r="H95" s="122"/>
      <c r="I95" s="122"/>
      <c r="J95" s="122"/>
      <c r="K95" s="122"/>
      <c r="L95" s="55">
        <f t="shared" si="24"/>
        <v>2500</v>
      </c>
    </row>
    <row r="96" spans="1:12" s="117" customFormat="1" ht="20.100000000000001" customHeight="1" x14ac:dyDescent="0.25">
      <c r="A96" s="75">
        <v>32244</v>
      </c>
      <c r="B96" s="2" t="s">
        <v>21</v>
      </c>
      <c r="C96" s="122">
        <v>0</v>
      </c>
      <c r="D96" s="122"/>
      <c r="E96" s="113"/>
      <c r="F96" s="122"/>
      <c r="G96" s="122"/>
      <c r="H96" s="122"/>
      <c r="I96" s="122"/>
      <c r="J96" s="122"/>
      <c r="K96" s="122"/>
      <c r="L96" s="55">
        <f t="shared" si="24"/>
        <v>0</v>
      </c>
    </row>
    <row r="97" spans="1:12" s="117" customFormat="1" ht="20.100000000000001" customHeight="1" x14ac:dyDescent="0.25">
      <c r="A97" s="74">
        <v>3225</v>
      </c>
      <c r="B97" s="3" t="s">
        <v>22</v>
      </c>
      <c r="C97" s="124">
        <f>C98</f>
        <v>0</v>
      </c>
      <c r="D97" s="124">
        <f t="shared" ref="D97:K97" si="29">D98</f>
        <v>1500</v>
      </c>
      <c r="E97" s="124">
        <f t="shared" si="29"/>
        <v>0</v>
      </c>
      <c r="F97" s="124">
        <f t="shared" si="29"/>
        <v>0</v>
      </c>
      <c r="G97" s="124">
        <f t="shared" si="29"/>
        <v>0</v>
      </c>
      <c r="H97" s="124">
        <f>H98</f>
        <v>0</v>
      </c>
      <c r="I97" s="124">
        <f t="shared" si="29"/>
        <v>0</v>
      </c>
      <c r="J97" s="124">
        <f t="shared" si="29"/>
        <v>0</v>
      </c>
      <c r="K97" s="124">
        <f t="shared" si="29"/>
        <v>0</v>
      </c>
      <c r="L97" s="55">
        <f t="shared" si="24"/>
        <v>1500</v>
      </c>
    </row>
    <row r="98" spans="1:12" ht="20.100000000000001" customHeight="1" x14ac:dyDescent="0.25">
      <c r="A98" s="75">
        <v>32251</v>
      </c>
      <c r="B98" s="2" t="s">
        <v>23</v>
      </c>
      <c r="C98" s="122"/>
      <c r="D98" s="122">
        <v>1500</v>
      </c>
      <c r="E98" s="113"/>
      <c r="F98" s="122"/>
      <c r="G98" s="122"/>
      <c r="H98" s="122"/>
      <c r="I98" s="122"/>
      <c r="J98" s="122"/>
      <c r="K98" s="122"/>
      <c r="L98" s="55">
        <f t="shared" si="24"/>
        <v>1500</v>
      </c>
    </row>
    <row r="99" spans="1:12" ht="20.100000000000001" customHeight="1" x14ac:dyDescent="0.25">
      <c r="A99" s="76">
        <v>3227</v>
      </c>
      <c r="B99" s="77" t="s">
        <v>70</v>
      </c>
      <c r="C99" s="124">
        <f>C100</f>
        <v>0</v>
      </c>
      <c r="D99" s="124">
        <f t="shared" ref="D99:K99" si="30">D100</f>
        <v>3000</v>
      </c>
      <c r="E99" s="124">
        <f t="shared" si="30"/>
        <v>0</v>
      </c>
      <c r="F99" s="124">
        <f t="shared" si="30"/>
        <v>0</v>
      </c>
      <c r="G99" s="124">
        <f t="shared" si="30"/>
        <v>0</v>
      </c>
      <c r="H99" s="124">
        <f t="shared" si="30"/>
        <v>0</v>
      </c>
      <c r="I99" s="124">
        <f t="shared" si="30"/>
        <v>0</v>
      </c>
      <c r="J99" s="124">
        <f t="shared" si="30"/>
        <v>0</v>
      </c>
      <c r="K99" s="124">
        <f t="shared" si="30"/>
        <v>0</v>
      </c>
      <c r="L99" s="55">
        <f t="shared" si="24"/>
        <v>3000</v>
      </c>
    </row>
    <row r="100" spans="1:12" ht="20.100000000000001" customHeight="1" x14ac:dyDescent="0.25">
      <c r="A100" s="75">
        <v>32271</v>
      </c>
      <c r="B100" s="78" t="s">
        <v>70</v>
      </c>
      <c r="C100" s="122"/>
      <c r="D100" s="122">
        <v>3000</v>
      </c>
      <c r="E100" s="113"/>
      <c r="F100" s="122"/>
      <c r="G100" s="122"/>
      <c r="H100" s="122"/>
      <c r="I100" s="122"/>
      <c r="J100" s="122"/>
      <c r="K100" s="122"/>
      <c r="L100" s="55">
        <f t="shared" si="24"/>
        <v>3000</v>
      </c>
    </row>
    <row r="101" spans="1:12" ht="20.100000000000001" customHeight="1" x14ac:dyDescent="0.25">
      <c r="A101" s="70">
        <v>323</v>
      </c>
      <c r="B101" s="7" t="s">
        <v>24</v>
      </c>
      <c r="C101" s="125">
        <f>C102+C107+C111+C114+C120+C122+C126+C130+C133</f>
        <v>1000</v>
      </c>
      <c r="D101" s="125">
        <f t="shared" ref="D101:K101" si="31">D102+D107+D111+D114+D120+D122+D126+D130+D133</f>
        <v>152250</v>
      </c>
      <c r="E101" s="125">
        <f t="shared" si="31"/>
        <v>23000</v>
      </c>
      <c r="F101" s="125">
        <f t="shared" si="31"/>
        <v>15000</v>
      </c>
      <c r="G101" s="125">
        <f t="shared" si="31"/>
        <v>20000</v>
      </c>
      <c r="H101" s="125">
        <f t="shared" si="31"/>
        <v>14000</v>
      </c>
      <c r="I101" s="125">
        <f t="shared" si="31"/>
        <v>2000</v>
      </c>
      <c r="J101" s="125">
        <f t="shared" si="31"/>
        <v>0</v>
      </c>
      <c r="K101" s="125">
        <f t="shared" si="31"/>
        <v>810</v>
      </c>
      <c r="L101" s="55">
        <f t="shared" si="24"/>
        <v>228060</v>
      </c>
    </row>
    <row r="102" spans="1:12" ht="20.100000000000001" customHeight="1" x14ac:dyDescent="0.25">
      <c r="A102" s="74">
        <v>3231</v>
      </c>
      <c r="B102" s="3" t="s">
        <v>25</v>
      </c>
      <c r="C102" s="124">
        <f>SUM(C103:C106)</f>
        <v>0</v>
      </c>
      <c r="D102" s="124">
        <f t="shared" ref="D102:K102" si="32">SUM(D103:D106)</f>
        <v>19300</v>
      </c>
      <c r="E102" s="124">
        <f t="shared" si="32"/>
        <v>0</v>
      </c>
      <c r="F102" s="124">
        <f t="shared" si="32"/>
        <v>0</v>
      </c>
      <c r="G102" s="124">
        <f t="shared" si="32"/>
        <v>20000</v>
      </c>
      <c r="H102" s="124">
        <f t="shared" si="32"/>
        <v>0</v>
      </c>
      <c r="I102" s="124">
        <f t="shared" si="32"/>
        <v>0</v>
      </c>
      <c r="J102" s="124">
        <f t="shared" si="32"/>
        <v>0</v>
      </c>
      <c r="K102" s="124">
        <f t="shared" si="32"/>
        <v>0</v>
      </c>
      <c r="L102" s="55">
        <f t="shared" si="24"/>
        <v>39300</v>
      </c>
    </row>
    <row r="103" spans="1:12" ht="20.100000000000001" customHeight="1" x14ac:dyDescent="0.25">
      <c r="A103" s="75">
        <v>32311</v>
      </c>
      <c r="B103" s="2" t="s">
        <v>26</v>
      </c>
      <c r="C103" s="122"/>
      <c r="D103" s="122">
        <v>17000</v>
      </c>
      <c r="E103" s="113"/>
      <c r="F103" s="122"/>
      <c r="G103" s="122"/>
      <c r="H103" s="122"/>
      <c r="I103" s="122"/>
      <c r="J103" s="122"/>
      <c r="K103" s="122"/>
      <c r="L103" s="55">
        <f t="shared" si="24"/>
        <v>17000</v>
      </c>
    </row>
    <row r="104" spans="1:12" ht="20.100000000000001" customHeight="1" x14ac:dyDescent="0.25">
      <c r="A104" s="75">
        <v>32312</v>
      </c>
      <c r="B104" s="2" t="s">
        <v>27</v>
      </c>
      <c r="C104" s="122"/>
      <c r="D104" s="122"/>
      <c r="E104" s="113"/>
      <c r="F104" s="122"/>
      <c r="G104" s="122"/>
      <c r="H104" s="122"/>
      <c r="I104" s="122"/>
      <c r="J104" s="122"/>
      <c r="K104" s="122"/>
      <c r="L104" s="55">
        <f t="shared" si="24"/>
        <v>0</v>
      </c>
    </row>
    <row r="105" spans="1:12" ht="20.100000000000001" customHeight="1" x14ac:dyDescent="0.25">
      <c r="A105" s="75">
        <v>32313</v>
      </c>
      <c r="B105" s="2" t="s">
        <v>28</v>
      </c>
      <c r="C105" s="122"/>
      <c r="D105" s="122">
        <v>2300</v>
      </c>
      <c r="E105" s="113"/>
      <c r="F105" s="122"/>
      <c r="G105" s="122"/>
      <c r="H105" s="122"/>
      <c r="I105" s="122"/>
      <c r="J105" s="122"/>
      <c r="K105" s="122"/>
      <c r="L105" s="55">
        <f t="shared" si="24"/>
        <v>2300</v>
      </c>
    </row>
    <row r="106" spans="1:12" ht="20.100000000000001" customHeight="1" x14ac:dyDescent="0.25">
      <c r="A106" s="75">
        <v>32319</v>
      </c>
      <c r="B106" s="2" t="s">
        <v>29</v>
      </c>
      <c r="C106" s="122"/>
      <c r="D106" s="122"/>
      <c r="E106" s="113"/>
      <c r="F106" s="122"/>
      <c r="G106" s="122">
        <v>20000</v>
      </c>
      <c r="H106" s="122"/>
      <c r="I106" s="122"/>
      <c r="J106" s="122"/>
      <c r="K106" s="122"/>
      <c r="L106" s="55">
        <f t="shared" si="24"/>
        <v>20000</v>
      </c>
    </row>
    <row r="107" spans="1:12" ht="20.100000000000001" customHeight="1" x14ac:dyDescent="0.25">
      <c r="A107" s="74">
        <v>3232</v>
      </c>
      <c r="B107" s="3" t="s">
        <v>30</v>
      </c>
      <c r="C107" s="124">
        <f>SUM(C108:C110)</f>
        <v>0</v>
      </c>
      <c r="D107" s="124">
        <f t="shared" ref="D107:K107" si="33">SUM(D108:D110)</f>
        <v>12000</v>
      </c>
      <c r="E107" s="124">
        <f t="shared" si="33"/>
        <v>15000</v>
      </c>
      <c r="F107" s="124">
        <f t="shared" si="33"/>
        <v>15000</v>
      </c>
      <c r="G107" s="124">
        <f t="shared" si="33"/>
        <v>0</v>
      </c>
      <c r="H107" s="124">
        <f t="shared" si="33"/>
        <v>14000</v>
      </c>
      <c r="I107" s="124">
        <f t="shared" si="33"/>
        <v>0</v>
      </c>
      <c r="J107" s="124">
        <f t="shared" si="33"/>
        <v>0</v>
      </c>
      <c r="K107" s="124">
        <f t="shared" si="33"/>
        <v>0</v>
      </c>
      <c r="L107" s="55">
        <f t="shared" si="24"/>
        <v>56000</v>
      </c>
    </row>
    <row r="108" spans="1:12" ht="20.100000000000001" customHeight="1" x14ac:dyDescent="0.25">
      <c r="A108" s="75">
        <v>32321</v>
      </c>
      <c r="B108" s="2" t="s">
        <v>31</v>
      </c>
      <c r="C108" s="122"/>
      <c r="D108" s="122">
        <v>10000</v>
      </c>
      <c r="E108" s="113"/>
      <c r="F108" s="122">
        <v>15000</v>
      </c>
      <c r="G108" s="122"/>
      <c r="H108" s="122"/>
      <c r="I108" s="122"/>
      <c r="J108" s="122"/>
      <c r="K108" s="122"/>
      <c r="L108" s="55">
        <f t="shared" si="24"/>
        <v>25000</v>
      </c>
    </row>
    <row r="109" spans="1:12" ht="20.100000000000001" customHeight="1" x14ac:dyDescent="0.25">
      <c r="A109" s="75">
        <v>32322</v>
      </c>
      <c r="B109" s="2" t="s">
        <v>32</v>
      </c>
      <c r="C109" s="122"/>
      <c r="D109" s="122">
        <v>2000</v>
      </c>
      <c r="E109" s="113"/>
      <c r="F109" s="122"/>
      <c r="G109" s="122"/>
      <c r="H109" s="122"/>
      <c r="I109" s="122"/>
      <c r="J109" s="122"/>
      <c r="K109" s="122"/>
      <c r="L109" s="55">
        <f t="shared" si="24"/>
        <v>2000</v>
      </c>
    </row>
    <row r="110" spans="1:12" ht="20.100000000000001" customHeight="1" x14ac:dyDescent="0.25">
      <c r="A110" s="75">
        <v>32329</v>
      </c>
      <c r="B110" s="2" t="s">
        <v>63</v>
      </c>
      <c r="C110" s="122"/>
      <c r="D110" s="122"/>
      <c r="E110" s="113">
        <v>15000</v>
      </c>
      <c r="F110" s="122"/>
      <c r="G110" s="122"/>
      <c r="H110" s="122">
        <v>14000</v>
      </c>
      <c r="I110" s="122"/>
      <c r="J110" s="122"/>
      <c r="K110" s="122"/>
      <c r="L110" s="55">
        <f t="shared" si="24"/>
        <v>29000</v>
      </c>
    </row>
    <row r="111" spans="1:12" ht="20.100000000000001" customHeight="1" x14ac:dyDescent="0.25">
      <c r="A111" s="74">
        <v>3233</v>
      </c>
      <c r="B111" s="3" t="s">
        <v>33</v>
      </c>
      <c r="C111" s="124">
        <f>C112+C113</f>
        <v>0</v>
      </c>
      <c r="D111" s="124">
        <f t="shared" ref="D111:K111" si="34">D112+D113</f>
        <v>0</v>
      </c>
      <c r="E111" s="124">
        <f t="shared" si="34"/>
        <v>0</v>
      </c>
      <c r="F111" s="124">
        <f t="shared" si="34"/>
        <v>0</v>
      </c>
      <c r="G111" s="124">
        <f t="shared" si="34"/>
        <v>0</v>
      </c>
      <c r="H111" s="124">
        <f t="shared" si="34"/>
        <v>0</v>
      </c>
      <c r="I111" s="124">
        <f t="shared" si="34"/>
        <v>0</v>
      </c>
      <c r="J111" s="124">
        <f t="shared" si="34"/>
        <v>0</v>
      </c>
      <c r="K111" s="124">
        <f t="shared" si="34"/>
        <v>0</v>
      </c>
      <c r="L111" s="55">
        <f t="shared" si="24"/>
        <v>0</v>
      </c>
    </row>
    <row r="112" spans="1:12" ht="20.100000000000001" customHeight="1" x14ac:dyDescent="0.25">
      <c r="A112" s="75">
        <v>32332</v>
      </c>
      <c r="B112" s="2" t="s">
        <v>34</v>
      </c>
      <c r="C112" s="122"/>
      <c r="D112" s="122"/>
      <c r="E112" s="113"/>
      <c r="F112" s="122"/>
      <c r="G112" s="122"/>
      <c r="H112" s="122"/>
      <c r="I112" s="122"/>
      <c r="J112" s="122"/>
      <c r="K112" s="122"/>
      <c r="L112" s="55">
        <f t="shared" si="24"/>
        <v>0</v>
      </c>
    </row>
    <row r="113" spans="1:12" ht="20.100000000000001" customHeight="1" x14ac:dyDescent="0.25">
      <c r="A113" s="75">
        <v>32339</v>
      </c>
      <c r="B113" s="2" t="s">
        <v>35</v>
      </c>
      <c r="C113" s="122"/>
      <c r="D113" s="122"/>
      <c r="E113" s="113"/>
      <c r="F113" s="122"/>
      <c r="G113" s="122"/>
      <c r="H113" s="122"/>
      <c r="I113" s="122"/>
      <c r="J113" s="122"/>
      <c r="K113" s="122"/>
      <c r="L113" s="55">
        <f t="shared" si="24"/>
        <v>0</v>
      </c>
    </row>
    <row r="114" spans="1:12" ht="20.100000000000001" customHeight="1" x14ac:dyDescent="0.25">
      <c r="A114" s="74">
        <v>3234</v>
      </c>
      <c r="B114" s="3" t="s">
        <v>36</v>
      </c>
      <c r="C114" s="124">
        <f>SUM(C115:C119)</f>
        <v>0</v>
      </c>
      <c r="D114" s="124">
        <f>SUM(D115:D119)</f>
        <v>42300</v>
      </c>
      <c r="E114" s="124">
        <f t="shared" ref="E114:K114" si="35">SUM(E115:E119)</f>
        <v>0</v>
      </c>
      <c r="F114" s="124">
        <f t="shared" si="35"/>
        <v>0</v>
      </c>
      <c r="G114" s="124">
        <f t="shared" si="35"/>
        <v>0</v>
      </c>
      <c r="H114" s="124">
        <f t="shared" si="35"/>
        <v>0</v>
      </c>
      <c r="I114" s="124">
        <f t="shared" si="35"/>
        <v>0</v>
      </c>
      <c r="J114" s="124">
        <f t="shared" si="35"/>
        <v>0</v>
      </c>
      <c r="K114" s="124">
        <f t="shared" si="35"/>
        <v>210</v>
      </c>
      <c r="L114" s="55">
        <f t="shared" si="24"/>
        <v>42510</v>
      </c>
    </row>
    <row r="115" spans="1:12" ht="20.100000000000001" customHeight="1" x14ac:dyDescent="0.25">
      <c r="A115" s="75">
        <v>32341</v>
      </c>
      <c r="B115" s="2" t="s">
        <v>37</v>
      </c>
      <c r="C115" s="122"/>
      <c r="D115" s="122">
        <v>12000</v>
      </c>
      <c r="E115" s="113"/>
      <c r="F115" s="122"/>
      <c r="G115" s="122"/>
      <c r="H115" s="122"/>
      <c r="I115" s="122"/>
      <c r="J115" s="122"/>
      <c r="K115" s="122">
        <v>210</v>
      </c>
      <c r="L115" s="55">
        <f t="shared" si="24"/>
        <v>12210</v>
      </c>
    </row>
    <row r="116" spans="1:12" ht="20.100000000000001" customHeight="1" x14ac:dyDescent="0.25">
      <c r="A116" s="75">
        <v>32342</v>
      </c>
      <c r="B116" s="2" t="s">
        <v>38</v>
      </c>
      <c r="C116" s="122"/>
      <c r="D116" s="122">
        <v>13200</v>
      </c>
      <c r="E116" s="113"/>
      <c r="F116" s="122"/>
      <c r="G116" s="122"/>
      <c r="H116" s="122"/>
      <c r="I116" s="122"/>
      <c r="J116" s="122"/>
      <c r="K116" s="122"/>
      <c r="L116" s="55">
        <f t="shared" si="24"/>
        <v>13200</v>
      </c>
    </row>
    <row r="117" spans="1:12" ht="20.100000000000001" customHeight="1" x14ac:dyDescent="0.25">
      <c r="A117" s="75">
        <v>32343</v>
      </c>
      <c r="B117" s="2" t="s">
        <v>65</v>
      </c>
      <c r="C117" s="122"/>
      <c r="D117" s="122">
        <v>1500</v>
      </c>
      <c r="E117" s="113"/>
      <c r="F117" s="122"/>
      <c r="G117" s="122"/>
      <c r="H117" s="122"/>
      <c r="I117" s="122"/>
      <c r="J117" s="122"/>
      <c r="K117" s="122"/>
      <c r="L117" s="55">
        <f t="shared" si="24"/>
        <v>1500</v>
      </c>
    </row>
    <row r="118" spans="1:12" ht="20.100000000000001" customHeight="1" x14ac:dyDescent="0.25">
      <c r="A118" s="75">
        <v>32344</v>
      </c>
      <c r="B118" s="2" t="s">
        <v>39</v>
      </c>
      <c r="C118" s="122"/>
      <c r="D118" s="122">
        <v>7200</v>
      </c>
      <c r="E118" s="113"/>
      <c r="F118" s="122"/>
      <c r="G118" s="122"/>
      <c r="H118" s="122"/>
      <c r="I118" s="122"/>
      <c r="J118" s="122"/>
      <c r="K118" s="122"/>
      <c r="L118" s="55">
        <f t="shared" si="24"/>
        <v>7200</v>
      </c>
    </row>
    <row r="119" spans="1:12" ht="20.100000000000001" customHeight="1" x14ac:dyDescent="0.25">
      <c r="A119" s="75">
        <v>32349</v>
      </c>
      <c r="B119" s="2" t="s">
        <v>91</v>
      </c>
      <c r="C119" s="122"/>
      <c r="D119" s="122">
        <v>8400</v>
      </c>
      <c r="E119" s="113"/>
      <c r="F119" s="122"/>
      <c r="G119" s="122"/>
      <c r="H119" s="122"/>
      <c r="I119" s="122"/>
      <c r="J119" s="122"/>
      <c r="K119" s="122"/>
      <c r="L119" s="55">
        <f t="shared" si="24"/>
        <v>8400</v>
      </c>
    </row>
    <row r="120" spans="1:12" s="118" customFormat="1" ht="20.100000000000001" customHeight="1" x14ac:dyDescent="0.25">
      <c r="A120" s="76">
        <v>32359</v>
      </c>
      <c r="B120" s="77" t="s">
        <v>147</v>
      </c>
      <c r="C120" s="123">
        <f>C121</f>
        <v>0</v>
      </c>
      <c r="D120" s="123">
        <f t="shared" ref="D120:K120" si="36">D121</f>
        <v>8000</v>
      </c>
      <c r="E120" s="123">
        <f t="shared" si="36"/>
        <v>0</v>
      </c>
      <c r="F120" s="123">
        <f t="shared" si="36"/>
        <v>0</v>
      </c>
      <c r="G120" s="123">
        <f t="shared" si="36"/>
        <v>0</v>
      </c>
      <c r="H120" s="123">
        <f t="shared" si="36"/>
        <v>0</v>
      </c>
      <c r="I120" s="123">
        <f t="shared" si="36"/>
        <v>0</v>
      </c>
      <c r="J120" s="123">
        <f t="shared" si="36"/>
        <v>0</v>
      </c>
      <c r="K120" s="123">
        <f t="shared" si="36"/>
        <v>0</v>
      </c>
      <c r="L120" s="55">
        <f t="shared" si="24"/>
        <v>8000</v>
      </c>
    </row>
    <row r="121" spans="1:12" s="128" customFormat="1" ht="20.100000000000001" customHeight="1" x14ac:dyDescent="0.25">
      <c r="A121" s="79"/>
      <c r="B121" s="78" t="s">
        <v>154</v>
      </c>
      <c r="C121" s="126"/>
      <c r="D121" s="126">
        <v>8000</v>
      </c>
      <c r="E121" s="127"/>
      <c r="F121" s="126"/>
      <c r="G121" s="126"/>
      <c r="H121" s="126"/>
      <c r="I121" s="126"/>
      <c r="J121" s="126"/>
      <c r="K121" s="126"/>
      <c r="L121" s="55">
        <f t="shared" si="24"/>
        <v>8000</v>
      </c>
    </row>
    <row r="122" spans="1:12" s="117" customFormat="1" ht="20.100000000000001" customHeight="1" x14ac:dyDescent="0.25">
      <c r="A122" s="74">
        <v>3236</v>
      </c>
      <c r="B122" s="3" t="s">
        <v>40</v>
      </c>
      <c r="C122" s="124">
        <f>C123+C124+C125</f>
        <v>0</v>
      </c>
      <c r="D122" s="124">
        <f t="shared" ref="D122:K122" si="37">D123+D124+D125</f>
        <v>15200</v>
      </c>
      <c r="E122" s="124">
        <f t="shared" si="37"/>
        <v>0</v>
      </c>
      <c r="F122" s="124">
        <f t="shared" si="37"/>
        <v>0</v>
      </c>
      <c r="G122" s="124">
        <f t="shared" si="37"/>
        <v>0</v>
      </c>
      <c r="H122" s="124">
        <f t="shared" si="37"/>
        <v>0</v>
      </c>
      <c r="I122" s="124">
        <f t="shared" si="37"/>
        <v>0</v>
      </c>
      <c r="J122" s="124">
        <f t="shared" si="37"/>
        <v>0</v>
      </c>
      <c r="K122" s="124">
        <f t="shared" si="37"/>
        <v>0</v>
      </c>
      <c r="L122" s="55">
        <f t="shared" si="24"/>
        <v>15200</v>
      </c>
    </row>
    <row r="123" spans="1:12" s="117" customFormat="1" ht="20.100000000000001" customHeight="1" x14ac:dyDescent="0.25">
      <c r="A123" s="75">
        <v>32361</v>
      </c>
      <c r="B123" s="2" t="s">
        <v>41</v>
      </c>
      <c r="C123" s="122"/>
      <c r="D123" s="122">
        <v>10000</v>
      </c>
      <c r="E123" s="113"/>
      <c r="F123" s="122"/>
      <c r="G123" s="122"/>
      <c r="H123" s="122"/>
      <c r="I123" s="122"/>
      <c r="J123" s="122"/>
      <c r="K123" s="122"/>
      <c r="L123" s="55">
        <f t="shared" si="24"/>
        <v>10000</v>
      </c>
    </row>
    <row r="124" spans="1:12" s="117" customFormat="1" ht="20.100000000000001" customHeight="1" x14ac:dyDescent="0.25">
      <c r="A124" s="75">
        <v>32363</v>
      </c>
      <c r="B124" s="2" t="s">
        <v>92</v>
      </c>
      <c r="C124" s="122"/>
      <c r="D124" s="122">
        <v>1600</v>
      </c>
      <c r="E124" s="113"/>
      <c r="F124" s="122"/>
      <c r="G124" s="122"/>
      <c r="H124" s="122"/>
      <c r="I124" s="122"/>
      <c r="J124" s="122"/>
      <c r="K124" s="122"/>
      <c r="L124" s="55">
        <f t="shared" si="24"/>
        <v>1600</v>
      </c>
    </row>
    <row r="125" spans="1:12" s="117" customFormat="1" ht="20.100000000000001" customHeight="1" x14ac:dyDescent="0.25">
      <c r="A125" s="75">
        <v>32369</v>
      </c>
      <c r="B125" s="2" t="s">
        <v>138</v>
      </c>
      <c r="C125" s="122"/>
      <c r="D125" s="122">
        <v>3600</v>
      </c>
      <c r="E125" s="113"/>
      <c r="F125" s="122"/>
      <c r="G125" s="122"/>
      <c r="H125" s="122"/>
      <c r="I125" s="122"/>
      <c r="J125" s="122"/>
      <c r="K125" s="122"/>
      <c r="L125" s="55">
        <f t="shared" si="24"/>
        <v>3600</v>
      </c>
    </row>
    <row r="126" spans="1:12" ht="20.100000000000001" customHeight="1" x14ac:dyDescent="0.25">
      <c r="A126" s="74">
        <v>3237</v>
      </c>
      <c r="B126" s="3" t="s">
        <v>42</v>
      </c>
      <c r="C126" s="129">
        <f>C127+C128+C129</f>
        <v>1000</v>
      </c>
      <c r="D126" s="129">
        <f t="shared" ref="D126:K126" si="38">D127+D128+D129</f>
        <v>1450</v>
      </c>
      <c r="E126" s="129">
        <f t="shared" si="38"/>
        <v>0</v>
      </c>
      <c r="F126" s="129">
        <f t="shared" si="38"/>
        <v>0</v>
      </c>
      <c r="G126" s="129">
        <f t="shared" si="38"/>
        <v>0</v>
      </c>
      <c r="H126" s="129">
        <f t="shared" si="38"/>
        <v>0</v>
      </c>
      <c r="I126" s="129">
        <f t="shared" si="38"/>
        <v>0</v>
      </c>
      <c r="J126" s="129">
        <f t="shared" si="38"/>
        <v>0</v>
      </c>
      <c r="K126" s="129">
        <f t="shared" si="38"/>
        <v>0</v>
      </c>
      <c r="L126" s="55">
        <f t="shared" si="24"/>
        <v>2450</v>
      </c>
    </row>
    <row r="127" spans="1:12" ht="20.100000000000001" customHeight="1" x14ac:dyDescent="0.25">
      <c r="A127" s="75">
        <v>32372</v>
      </c>
      <c r="B127" s="2" t="s">
        <v>93</v>
      </c>
      <c r="C127" s="122">
        <v>1000</v>
      </c>
      <c r="D127" s="122"/>
      <c r="E127" s="113"/>
      <c r="F127" s="122"/>
      <c r="G127" s="122"/>
      <c r="H127" s="122"/>
      <c r="I127" s="122"/>
      <c r="J127" s="122"/>
      <c r="K127" s="122"/>
      <c r="L127" s="55">
        <f t="shared" si="24"/>
        <v>1000</v>
      </c>
    </row>
    <row r="128" spans="1:12" ht="20.100000000000001" customHeight="1" x14ac:dyDescent="0.25">
      <c r="A128" s="75">
        <v>32373</v>
      </c>
      <c r="B128" s="2" t="s">
        <v>73</v>
      </c>
      <c r="C128" s="122"/>
      <c r="D128" s="122">
        <v>950</v>
      </c>
      <c r="E128" s="113"/>
      <c r="F128" s="122"/>
      <c r="G128" s="122"/>
      <c r="H128" s="122"/>
      <c r="I128" s="122"/>
      <c r="J128" s="122"/>
      <c r="K128" s="122"/>
      <c r="L128" s="55">
        <f t="shared" si="24"/>
        <v>950</v>
      </c>
    </row>
    <row r="129" spans="1:12" ht="20.100000000000001" customHeight="1" x14ac:dyDescent="0.25">
      <c r="A129" s="75">
        <v>32379</v>
      </c>
      <c r="B129" s="2" t="s">
        <v>74</v>
      </c>
      <c r="C129" s="122"/>
      <c r="D129" s="122">
        <v>500</v>
      </c>
      <c r="E129" s="113"/>
      <c r="F129" s="122"/>
      <c r="G129" s="122"/>
      <c r="H129" s="122"/>
      <c r="I129" s="122"/>
      <c r="J129" s="122"/>
      <c r="K129" s="122"/>
      <c r="L129" s="55">
        <f t="shared" si="24"/>
        <v>500</v>
      </c>
    </row>
    <row r="130" spans="1:12" ht="20.100000000000001" customHeight="1" x14ac:dyDescent="0.25">
      <c r="A130" s="74">
        <v>3238</v>
      </c>
      <c r="B130" s="3" t="s">
        <v>43</v>
      </c>
      <c r="C130" s="124">
        <f>C131+C132</f>
        <v>0</v>
      </c>
      <c r="D130" s="124">
        <f t="shared" ref="D130:K130" si="39">D131+D132</f>
        <v>26000</v>
      </c>
      <c r="E130" s="124">
        <f t="shared" si="39"/>
        <v>8000</v>
      </c>
      <c r="F130" s="124">
        <f t="shared" si="39"/>
        <v>0</v>
      </c>
      <c r="G130" s="124">
        <f t="shared" si="39"/>
        <v>0</v>
      </c>
      <c r="H130" s="124">
        <f t="shared" si="39"/>
        <v>0</v>
      </c>
      <c r="I130" s="124">
        <f t="shared" si="39"/>
        <v>0</v>
      </c>
      <c r="J130" s="124">
        <f t="shared" si="39"/>
        <v>0</v>
      </c>
      <c r="K130" s="124">
        <f t="shared" si="39"/>
        <v>0</v>
      </c>
      <c r="L130" s="55">
        <f t="shared" si="24"/>
        <v>34000</v>
      </c>
    </row>
    <row r="131" spans="1:12" ht="20.100000000000001" customHeight="1" x14ac:dyDescent="0.25">
      <c r="A131" s="79">
        <v>32381</v>
      </c>
      <c r="B131" s="78" t="s">
        <v>94</v>
      </c>
      <c r="C131" s="130"/>
      <c r="D131" s="130">
        <v>1000</v>
      </c>
      <c r="E131" s="113"/>
      <c r="F131" s="130"/>
      <c r="G131" s="130"/>
      <c r="H131" s="130"/>
      <c r="I131" s="130"/>
      <c r="J131" s="130"/>
      <c r="K131" s="130"/>
      <c r="L131" s="55">
        <f t="shared" si="24"/>
        <v>1000</v>
      </c>
    </row>
    <row r="132" spans="1:12" ht="20.100000000000001" customHeight="1" x14ac:dyDescent="0.25">
      <c r="A132" s="75">
        <v>32389</v>
      </c>
      <c r="B132" s="2" t="s">
        <v>44</v>
      </c>
      <c r="C132" s="122"/>
      <c r="D132" s="122">
        <v>25000</v>
      </c>
      <c r="E132" s="113">
        <v>8000</v>
      </c>
      <c r="F132" s="122"/>
      <c r="G132" s="122"/>
      <c r="H132" s="122"/>
      <c r="I132" s="122"/>
      <c r="J132" s="122"/>
      <c r="K132" s="122"/>
      <c r="L132" s="55">
        <f t="shared" si="24"/>
        <v>33000</v>
      </c>
    </row>
    <row r="133" spans="1:12" ht="20.100000000000001" customHeight="1" x14ac:dyDescent="0.25">
      <c r="A133" s="74">
        <v>3239</v>
      </c>
      <c r="B133" s="3" t="s">
        <v>45</v>
      </c>
      <c r="C133" s="124">
        <f>C134+C135</f>
        <v>0</v>
      </c>
      <c r="D133" s="124">
        <f t="shared" ref="D133:K133" si="40">D134+D135</f>
        <v>28000</v>
      </c>
      <c r="E133" s="124">
        <f t="shared" si="40"/>
        <v>0</v>
      </c>
      <c r="F133" s="124">
        <f t="shared" si="40"/>
        <v>0</v>
      </c>
      <c r="G133" s="124">
        <f t="shared" si="40"/>
        <v>0</v>
      </c>
      <c r="H133" s="124">
        <f t="shared" si="40"/>
        <v>0</v>
      </c>
      <c r="I133" s="124">
        <f t="shared" si="40"/>
        <v>2000</v>
      </c>
      <c r="J133" s="124">
        <f t="shared" si="40"/>
        <v>0</v>
      </c>
      <c r="K133" s="124">
        <f t="shared" si="40"/>
        <v>600</v>
      </c>
      <c r="L133" s="55">
        <f t="shared" si="24"/>
        <v>30600</v>
      </c>
    </row>
    <row r="134" spans="1:12" ht="20.100000000000001" customHeight="1" x14ac:dyDescent="0.25">
      <c r="A134" s="75">
        <v>32391</v>
      </c>
      <c r="B134" s="2" t="s">
        <v>46</v>
      </c>
      <c r="C134" s="122"/>
      <c r="D134" s="122"/>
      <c r="E134" s="113"/>
      <c r="F134" s="122"/>
      <c r="G134" s="122"/>
      <c r="H134" s="122"/>
      <c r="I134" s="122">
        <v>2000</v>
      </c>
      <c r="J134" s="122"/>
      <c r="K134" s="122"/>
      <c r="L134" s="55">
        <f t="shared" si="24"/>
        <v>2000</v>
      </c>
    </row>
    <row r="135" spans="1:12" ht="20.100000000000001" customHeight="1" x14ac:dyDescent="0.25">
      <c r="A135" s="75">
        <v>323991</v>
      </c>
      <c r="B135" s="2" t="s">
        <v>64</v>
      </c>
      <c r="C135" s="131"/>
      <c r="D135" s="131">
        <v>28000</v>
      </c>
      <c r="E135" s="113"/>
      <c r="F135" s="131"/>
      <c r="G135" s="131"/>
      <c r="H135" s="131"/>
      <c r="I135" s="131"/>
      <c r="J135" s="131"/>
      <c r="K135" s="131">
        <v>600</v>
      </c>
      <c r="L135" s="55">
        <f t="shared" si="24"/>
        <v>28600</v>
      </c>
    </row>
    <row r="136" spans="1:12" ht="20.100000000000001" customHeight="1" x14ac:dyDescent="0.25">
      <c r="A136" s="70">
        <v>329</v>
      </c>
      <c r="B136" s="7" t="s">
        <v>47</v>
      </c>
      <c r="C136" s="125">
        <f>C137+C140+C142+C144+C147</f>
        <v>20400</v>
      </c>
      <c r="D136" s="125">
        <f t="shared" ref="D136:K136" si="41">D137+D140+D142+D144+D147</f>
        <v>5200</v>
      </c>
      <c r="E136" s="125">
        <f t="shared" si="41"/>
        <v>2000</v>
      </c>
      <c r="F136" s="125">
        <f t="shared" si="41"/>
        <v>0</v>
      </c>
      <c r="G136" s="125">
        <f t="shared" si="41"/>
        <v>25000</v>
      </c>
      <c r="H136" s="125">
        <f t="shared" si="41"/>
        <v>1000</v>
      </c>
      <c r="I136" s="125">
        <f t="shared" si="41"/>
        <v>0</v>
      </c>
      <c r="J136" s="125">
        <f t="shared" si="41"/>
        <v>1500</v>
      </c>
      <c r="K136" s="125">
        <f t="shared" si="41"/>
        <v>0</v>
      </c>
      <c r="L136" s="55">
        <f t="shared" si="24"/>
        <v>55100</v>
      </c>
    </row>
    <row r="137" spans="1:12" ht="20.100000000000001" customHeight="1" x14ac:dyDescent="0.25">
      <c r="A137" s="74">
        <v>3292</v>
      </c>
      <c r="B137" s="77" t="s">
        <v>72</v>
      </c>
      <c r="C137" s="124">
        <f>C138+C139</f>
        <v>0</v>
      </c>
      <c r="D137" s="124">
        <f t="shared" ref="D137:K137" si="42">D138+D139</f>
        <v>3200</v>
      </c>
      <c r="E137" s="124">
        <f t="shared" si="42"/>
        <v>0</v>
      </c>
      <c r="F137" s="124">
        <f t="shared" si="42"/>
        <v>0</v>
      </c>
      <c r="G137" s="124">
        <f t="shared" si="42"/>
        <v>0</v>
      </c>
      <c r="H137" s="124">
        <f t="shared" si="42"/>
        <v>0</v>
      </c>
      <c r="I137" s="124">
        <f t="shared" si="42"/>
        <v>0</v>
      </c>
      <c r="J137" s="124">
        <f t="shared" si="42"/>
        <v>0</v>
      </c>
      <c r="K137" s="124">
        <f t="shared" si="42"/>
        <v>0</v>
      </c>
      <c r="L137" s="55">
        <f t="shared" si="24"/>
        <v>3200</v>
      </c>
    </row>
    <row r="138" spans="1:12" ht="20.100000000000001" customHeight="1" x14ac:dyDescent="0.25">
      <c r="A138" s="75">
        <v>32922</v>
      </c>
      <c r="B138" s="2" t="s">
        <v>72</v>
      </c>
      <c r="C138" s="122"/>
      <c r="D138" s="122">
        <v>3200</v>
      </c>
      <c r="E138" s="113"/>
      <c r="F138" s="122"/>
      <c r="G138" s="122"/>
      <c r="H138" s="122"/>
      <c r="I138" s="122"/>
      <c r="J138" s="122"/>
      <c r="K138" s="122"/>
      <c r="L138" s="55">
        <f t="shared" si="24"/>
        <v>3200</v>
      </c>
    </row>
    <row r="139" spans="1:12" ht="20.100000000000001" customHeight="1" x14ac:dyDescent="0.25">
      <c r="A139" s="75">
        <v>32923</v>
      </c>
      <c r="B139" s="2" t="s">
        <v>148</v>
      </c>
      <c r="C139" s="122"/>
      <c r="D139" s="122"/>
      <c r="E139" s="113"/>
      <c r="F139" s="122"/>
      <c r="G139" s="122"/>
      <c r="H139" s="122"/>
      <c r="I139" s="122"/>
      <c r="J139" s="122"/>
      <c r="K139" s="122"/>
      <c r="L139" s="55">
        <f t="shared" si="24"/>
        <v>0</v>
      </c>
    </row>
    <row r="140" spans="1:12" ht="20.100000000000001" customHeight="1" x14ac:dyDescent="0.25">
      <c r="A140" s="76">
        <v>3293</v>
      </c>
      <c r="B140" s="77" t="s">
        <v>75</v>
      </c>
      <c r="C140" s="123">
        <f>C141</f>
        <v>0</v>
      </c>
      <c r="D140" s="123">
        <f t="shared" ref="D140:K140" si="43">D141</f>
        <v>500</v>
      </c>
      <c r="E140" s="123">
        <f t="shared" si="43"/>
        <v>0</v>
      </c>
      <c r="F140" s="123">
        <f t="shared" si="43"/>
        <v>0</v>
      </c>
      <c r="G140" s="123">
        <f t="shared" si="43"/>
        <v>0</v>
      </c>
      <c r="H140" s="123">
        <f t="shared" si="43"/>
        <v>1000</v>
      </c>
      <c r="I140" s="123">
        <f t="shared" si="43"/>
        <v>0</v>
      </c>
      <c r="J140" s="123">
        <f t="shared" si="43"/>
        <v>0</v>
      </c>
      <c r="K140" s="123">
        <f t="shared" si="43"/>
        <v>0</v>
      </c>
      <c r="L140" s="55">
        <f t="shared" si="24"/>
        <v>1500</v>
      </c>
    </row>
    <row r="141" spans="1:12" ht="20.100000000000001" customHeight="1" x14ac:dyDescent="0.25">
      <c r="A141" s="75">
        <v>32931</v>
      </c>
      <c r="B141" s="2" t="s">
        <v>75</v>
      </c>
      <c r="C141" s="122">
        <v>0</v>
      </c>
      <c r="D141" s="122">
        <v>500</v>
      </c>
      <c r="E141" s="113"/>
      <c r="F141" s="122"/>
      <c r="G141" s="122"/>
      <c r="H141" s="122">
        <v>1000</v>
      </c>
      <c r="I141" s="122">
        <v>0</v>
      </c>
      <c r="J141" s="122"/>
      <c r="K141" s="122"/>
      <c r="L141" s="55">
        <f t="shared" si="24"/>
        <v>1500</v>
      </c>
    </row>
    <row r="142" spans="1:12" ht="20.100000000000001" customHeight="1" x14ac:dyDescent="0.25">
      <c r="A142" s="74">
        <v>3294</v>
      </c>
      <c r="B142" s="3" t="s">
        <v>48</v>
      </c>
      <c r="C142" s="124">
        <f>C143</f>
        <v>0</v>
      </c>
      <c r="D142" s="124">
        <f t="shared" ref="D142:K142" si="44">D143</f>
        <v>1000</v>
      </c>
      <c r="E142" s="124">
        <f t="shared" si="44"/>
        <v>0</v>
      </c>
      <c r="F142" s="124">
        <f t="shared" si="44"/>
        <v>0</v>
      </c>
      <c r="G142" s="124">
        <f t="shared" si="44"/>
        <v>0</v>
      </c>
      <c r="H142" s="124">
        <f t="shared" si="44"/>
        <v>0</v>
      </c>
      <c r="I142" s="124">
        <f t="shared" si="44"/>
        <v>0</v>
      </c>
      <c r="J142" s="124">
        <f t="shared" si="44"/>
        <v>0</v>
      </c>
      <c r="K142" s="124">
        <f t="shared" si="44"/>
        <v>0</v>
      </c>
      <c r="L142" s="55">
        <f t="shared" si="24"/>
        <v>1000</v>
      </c>
    </row>
    <row r="143" spans="1:12" ht="20.100000000000001" customHeight="1" x14ac:dyDescent="0.25">
      <c r="A143" s="75">
        <v>32941</v>
      </c>
      <c r="B143" s="2" t="s">
        <v>49</v>
      </c>
      <c r="C143" s="122"/>
      <c r="D143" s="122">
        <v>1000</v>
      </c>
      <c r="E143" s="113"/>
      <c r="F143" s="122"/>
      <c r="G143" s="122"/>
      <c r="H143" s="122"/>
      <c r="I143" s="122"/>
      <c r="J143" s="122"/>
      <c r="K143" s="122"/>
      <c r="L143" s="55">
        <f t="shared" ref="L143:L186" si="45">SUM(C143:K143)</f>
        <v>1000</v>
      </c>
    </row>
    <row r="144" spans="1:12" ht="20.100000000000001" customHeight="1" x14ac:dyDescent="0.25">
      <c r="A144" s="76">
        <v>3295</v>
      </c>
      <c r="B144" s="77" t="s">
        <v>137</v>
      </c>
      <c r="C144" s="132">
        <f>C145</f>
        <v>20400</v>
      </c>
      <c r="D144" s="132">
        <f>D145+D146</f>
        <v>500</v>
      </c>
      <c r="E144" s="132">
        <f t="shared" ref="E144:K144" si="46">E145</f>
        <v>0</v>
      </c>
      <c r="F144" s="132">
        <f t="shared" si="46"/>
        <v>0</v>
      </c>
      <c r="G144" s="132">
        <f t="shared" si="46"/>
        <v>0</v>
      </c>
      <c r="H144" s="132">
        <f t="shared" si="46"/>
        <v>0</v>
      </c>
      <c r="I144" s="132">
        <f t="shared" si="46"/>
        <v>0</v>
      </c>
      <c r="J144" s="132">
        <f t="shared" si="46"/>
        <v>0</v>
      </c>
      <c r="K144" s="132">
        <f t="shared" si="46"/>
        <v>0</v>
      </c>
      <c r="L144" s="55">
        <f t="shared" si="45"/>
        <v>20900</v>
      </c>
    </row>
    <row r="145" spans="1:12" ht="20.100000000000001" customHeight="1" x14ac:dyDescent="0.25">
      <c r="A145" s="75">
        <v>32955</v>
      </c>
      <c r="B145" s="2" t="s">
        <v>137</v>
      </c>
      <c r="C145" s="122">
        <v>20400</v>
      </c>
      <c r="D145" s="122"/>
      <c r="E145" s="113"/>
      <c r="F145" s="122"/>
      <c r="G145" s="122"/>
      <c r="H145" s="122"/>
      <c r="I145" s="122"/>
      <c r="J145" s="122"/>
      <c r="K145" s="122"/>
      <c r="L145" s="55">
        <f t="shared" si="45"/>
        <v>20400</v>
      </c>
    </row>
    <row r="146" spans="1:12" ht="20.100000000000001" customHeight="1" x14ac:dyDescent="0.25">
      <c r="A146" s="75">
        <v>329590</v>
      </c>
      <c r="B146" s="2" t="s">
        <v>182</v>
      </c>
      <c r="C146" s="122"/>
      <c r="D146" s="122">
        <v>500</v>
      </c>
      <c r="E146" s="113"/>
      <c r="F146" s="122"/>
      <c r="G146" s="122"/>
      <c r="H146" s="122"/>
      <c r="I146" s="122"/>
      <c r="J146" s="122"/>
      <c r="K146" s="122"/>
      <c r="L146" s="55">
        <f t="shared" si="45"/>
        <v>500</v>
      </c>
    </row>
    <row r="147" spans="1:12" ht="20.100000000000001" customHeight="1" x14ac:dyDescent="0.25">
      <c r="A147" s="74">
        <v>3299</v>
      </c>
      <c r="B147" s="3" t="s">
        <v>50</v>
      </c>
      <c r="C147" s="124">
        <f>C148</f>
        <v>0</v>
      </c>
      <c r="D147" s="124">
        <f t="shared" ref="D147:K147" si="47">D148</f>
        <v>0</v>
      </c>
      <c r="E147" s="124">
        <f t="shared" si="47"/>
        <v>2000</v>
      </c>
      <c r="F147" s="124">
        <f t="shared" si="47"/>
        <v>0</v>
      </c>
      <c r="G147" s="124">
        <f t="shared" si="47"/>
        <v>25000</v>
      </c>
      <c r="H147" s="124">
        <f t="shared" si="47"/>
        <v>0</v>
      </c>
      <c r="I147" s="124">
        <f t="shared" si="47"/>
        <v>0</v>
      </c>
      <c r="J147" s="124">
        <f t="shared" si="47"/>
        <v>1500</v>
      </c>
      <c r="K147" s="124">
        <f t="shared" si="47"/>
        <v>0</v>
      </c>
      <c r="L147" s="55">
        <f t="shared" si="45"/>
        <v>28500</v>
      </c>
    </row>
    <row r="148" spans="1:12" ht="20.100000000000001" customHeight="1" x14ac:dyDescent="0.25">
      <c r="A148" s="75">
        <v>32999</v>
      </c>
      <c r="B148" s="2" t="s">
        <v>51</v>
      </c>
      <c r="C148" s="122"/>
      <c r="D148" s="122"/>
      <c r="E148" s="113">
        <v>2000</v>
      </c>
      <c r="F148" s="122"/>
      <c r="G148" s="122">
        <v>25000</v>
      </c>
      <c r="H148" s="122"/>
      <c r="I148" s="122"/>
      <c r="J148" s="122">
        <v>1500</v>
      </c>
      <c r="K148" s="122">
        <v>0</v>
      </c>
      <c r="L148" s="55">
        <f t="shared" si="45"/>
        <v>28500</v>
      </c>
    </row>
    <row r="149" spans="1:12" s="117" customFormat="1" ht="20.100000000000001" customHeight="1" x14ac:dyDescent="0.25">
      <c r="A149" s="69">
        <v>34</v>
      </c>
      <c r="B149" s="80" t="s">
        <v>52</v>
      </c>
      <c r="C149" s="133">
        <f>C150</f>
        <v>0</v>
      </c>
      <c r="D149" s="133">
        <f>D150</f>
        <v>10500</v>
      </c>
      <c r="E149" s="133">
        <f t="shared" ref="E149:K149" si="48">E150</f>
        <v>0</v>
      </c>
      <c r="F149" s="133">
        <f t="shared" si="48"/>
        <v>0</v>
      </c>
      <c r="G149" s="133">
        <f t="shared" si="48"/>
        <v>0</v>
      </c>
      <c r="H149" s="133">
        <f t="shared" si="48"/>
        <v>0</v>
      </c>
      <c r="I149" s="133">
        <f t="shared" si="48"/>
        <v>0</v>
      </c>
      <c r="J149" s="133">
        <f t="shared" si="48"/>
        <v>0</v>
      </c>
      <c r="K149" s="133">
        <f t="shared" si="48"/>
        <v>0</v>
      </c>
      <c r="L149" s="55">
        <f t="shared" si="45"/>
        <v>10500</v>
      </c>
    </row>
    <row r="150" spans="1:12" s="117" customFormat="1" ht="20.100000000000001" customHeight="1" x14ac:dyDescent="0.25">
      <c r="A150" s="70">
        <v>343</v>
      </c>
      <c r="B150" s="7" t="s">
        <v>53</v>
      </c>
      <c r="C150" s="125">
        <f>C151</f>
        <v>0</v>
      </c>
      <c r="D150" s="125">
        <f t="shared" ref="D150:K150" si="49">D151</f>
        <v>10500</v>
      </c>
      <c r="E150" s="125">
        <f t="shared" si="49"/>
        <v>0</v>
      </c>
      <c r="F150" s="125">
        <f t="shared" si="49"/>
        <v>0</v>
      </c>
      <c r="G150" s="125">
        <f t="shared" si="49"/>
        <v>0</v>
      </c>
      <c r="H150" s="125">
        <f t="shared" si="49"/>
        <v>0</v>
      </c>
      <c r="I150" s="125">
        <f t="shared" si="49"/>
        <v>0</v>
      </c>
      <c r="J150" s="125">
        <f t="shared" si="49"/>
        <v>0</v>
      </c>
      <c r="K150" s="125">
        <f t="shared" si="49"/>
        <v>0</v>
      </c>
      <c r="L150" s="55">
        <f t="shared" si="45"/>
        <v>10500</v>
      </c>
    </row>
    <row r="151" spans="1:12" ht="20.100000000000001" customHeight="1" x14ac:dyDescent="0.25">
      <c r="A151" s="74">
        <v>3431</v>
      </c>
      <c r="B151" s="3" t="s">
        <v>54</v>
      </c>
      <c r="C151" s="124">
        <f t="shared" ref="C151:K151" si="50">C152+C153</f>
        <v>0</v>
      </c>
      <c r="D151" s="124">
        <f t="shared" si="50"/>
        <v>10500</v>
      </c>
      <c r="E151" s="124">
        <f t="shared" si="50"/>
        <v>0</v>
      </c>
      <c r="F151" s="124">
        <f t="shared" si="50"/>
        <v>0</v>
      </c>
      <c r="G151" s="124">
        <f t="shared" si="50"/>
        <v>0</v>
      </c>
      <c r="H151" s="124">
        <f t="shared" si="50"/>
        <v>0</v>
      </c>
      <c r="I151" s="124">
        <f t="shared" si="50"/>
        <v>0</v>
      </c>
      <c r="J151" s="124">
        <f t="shared" si="50"/>
        <v>0</v>
      </c>
      <c r="K151" s="124">
        <f t="shared" si="50"/>
        <v>0</v>
      </c>
      <c r="L151" s="55">
        <f t="shared" si="45"/>
        <v>10500</v>
      </c>
    </row>
    <row r="152" spans="1:12" ht="18.75" customHeight="1" x14ac:dyDescent="0.25">
      <c r="A152" s="75">
        <v>34311</v>
      </c>
      <c r="B152" s="2" t="s">
        <v>55</v>
      </c>
      <c r="C152" s="134"/>
      <c r="D152" s="134">
        <v>10500</v>
      </c>
      <c r="E152" s="113"/>
      <c r="F152" s="134"/>
      <c r="G152" s="134"/>
      <c r="H152" s="134"/>
      <c r="I152" s="134"/>
      <c r="J152" s="134"/>
      <c r="K152" s="134"/>
      <c r="L152" s="55">
        <f t="shared" si="45"/>
        <v>10500</v>
      </c>
    </row>
    <row r="153" spans="1:12" ht="18.75" customHeight="1" x14ac:dyDescent="0.25">
      <c r="A153" s="75">
        <v>34339</v>
      </c>
      <c r="B153" s="2" t="s">
        <v>90</v>
      </c>
      <c r="C153" s="134"/>
      <c r="D153" s="134"/>
      <c r="E153" s="113"/>
      <c r="F153" s="134"/>
      <c r="G153" s="134"/>
      <c r="H153" s="134"/>
      <c r="I153" s="134"/>
      <c r="J153" s="134"/>
      <c r="K153" s="134"/>
      <c r="L153" s="55">
        <f t="shared" si="45"/>
        <v>0</v>
      </c>
    </row>
    <row r="154" spans="1:12" s="137" customFormat="1" ht="18.75" customHeight="1" x14ac:dyDescent="0.25">
      <c r="A154" s="81">
        <v>37</v>
      </c>
      <c r="B154" s="82" t="s">
        <v>178</v>
      </c>
      <c r="C154" s="135">
        <f>C155</f>
        <v>115000</v>
      </c>
      <c r="D154" s="135"/>
      <c r="E154" s="136"/>
      <c r="F154" s="135"/>
      <c r="G154" s="135"/>
      <c r="H154" s="135"/>
      <c r="I154" s="135"/>
      <c r="J154" s="135"/>
      <c r="K154" s="135"/>
      <c r="L154" s="55">
        <f t="shared" si="45"/>
        <v>115000</v>
      </c>
    </row>
    <row r="155" spans="1:12" s="104" customFormat="1" ht="18.75" customHeight="1" x14ac:dyDescent="0.25">
      <c r="A155" s="94">
        <v>37229</v>
      </c>
      <c r="B155" s="95" t="s">
        <v>176</v>
      </c>
      <c r="C155" s="106">
        <v>115000</v>
      </c>
      <c r="D155" s="106"/>
      <c r="E155" s="138"/>
      <c r="F155" s="106"/>
      <c r="G155" s="106"/>
      <c r="H155" s="106"/>
      <c r="I155" s="106"/>
      <c r="J155" s="106"/>
      <c r="K155" s="106"/>
      <c r="L155" s="55">
        <f t="shared" si="45"/>
        <v>115000</v>
      </c>
    </row>
    <row r="156" spans="1:12" ht="20.100000000000001" customHeight="1" x14ac:dyDescent="0.25">
      <c r="A156" s="69">
        <v>42</v>
      </c>
      <c r="B156" s="80" t="s">
        <v>56</v>
      </c>
      <c r="C156" s="139">
        <f t="shared" ref="C156:K156" si="51">C157+C160+C180</f>
        <v>115000</v>
      </c>
      <c r="D156" s="139">
        <f t="shared" si="51"/>
        <v>1000</v>
      </c>
      <c r="E156" s="139">
        <f t="shared" si="51"/>
        <v>0</v>
      </c>
      <c r="F156" s="139">
        <f>F157+F160+F180</f>
        <v>42000</v>
      </c>
      <c r="G156" s="139">
        <f t="shared" si="51"/>
        <v>0</v>
      </c>
      <c r="H156" s="139">
        <f t="shared" si="51"/>
        <v>0</v>
      </c>
      <c r="I156" s="139">
        <f t="shared" si="51"/>
        <v>0</v>
      </c>
      <c r="J156" s="139">
        <f t="shared" si="51"/>
        <v>60493</v>
      </c>
      <c r="K156" s="139">
        <f t="shared" si="51"/>
        <v>0</v>
      </c>
      <c r="L156" s="55">
        <f t="shared" si="45"/>
        <v>218493</v>
      </c>
    </row>
    <row r="157" spans="1:12" ht="20.100000000000001" customHeight="1" x14ac:dyDescent="0.25">
      <c r="A157" s="70">
        <v>421</v>
      </c>
      <c r="B157" s="7" t="s">
        <v>57</v>
      </c>
      <c r="C157" s="140">
        <f>C158</f>
        <v>0</v>
      </c>
      <c r="D157" s="140">
        <f t="shared" ref="D157:G158" si="52">D158</f>
        <v>0</v>
      </c>
      <c r="E157" s="141">
        <f t="shared" si="52"/>
        <v>0</v>
      </c>
      <c r="F157" s="141">
        <f>F158</f>
        <v>0</v>
      </c>
      <c r="G157" s="141">
        <f>G158</f>
        <v>0</v>
      </c>
      <c r="H157" s="140">
        <f t="shared" ref="H157:K158" si="53">H158</f>
        <v>0</v>
      </c>
      <c r="I157" s="140">
        <f t="shared" si="53"/>
        <v>0</v>
      </c>
      <c r="J157" s="140">
        <f t="shared" si="53"/>
        <v>0</v>
      </c>
      <c r="K157" s="140">
        <f t="shared" si="53"/>
        <v>0</v>
      </c>
      <c r="L157" s="55">
        <f t="shared" si="45"/>
        <v>0</v>
      </c>
    </row>
    <row r="158" spans="1:12" ht="20.100000000000001" customHeight="1" x14ac:dyDescent="0.25">
      <c r="A158" s="74">
        <v>4212</v>
      </c>
      <c r="B158" s="3" t="s">
        <v>58</v>
      </c>
      <c r="C158" s="116">
        <f>C159</f>
        <v>0</v>
      </c>
      <c r="D158" s="116">
        <f t="shared" si="52"/>
        <v>0</v>
      </c>
      <c r="E158" s="116">
        <f t="shared" si="52"/>
        <v>0</v>
      </c>
      <c r="F158" s="116">
        <f t="shared" si="52"/>
        <v>0</v>
      </c>
      <c r="G158" s="116">
        <f t="shared" si="52"/>
        <v>0</v>
      </c>
      <c r="H158" s="116">
        <f t="shared" si="53"/>
        <v>0</v>
      </c>
      <c r="I158" s="116">
        <f t="shared" si="53"/>
        <v>0</v>
      </c>
      <c r="J158" s="116">
        <f t="shared" si="53"/>
        <v>0</v>
      </c>
      <c r="K158" s="116">
        <f t="shared" si="53"/>
        <v>0</v>
      </c>
      <c r="L158" s="55">
        <f t="shared" si="45"/>
        <v>0</v>
      </c>
    </row>
    <row r="159" spans="1:12" ht="20.100000000000001" customHeight="1" x14ac:dyDescent="0.25">
      <c r="A159" s="75">
        <v>42123</v>
      </c>
      <c r="B159" s="2" t="s">
        <v>150</v>
      </c>
      <c r="C159" s="142"/>
      <c r="D159" s="143"/>
      <c r="E159" s="113"/>
      <c r="F159" s="142"/>
      <c r="G159" s="142"/>
      <c r="H159" s="142"/>
      <c r="I159" s="142"/>
      <c r="J159" s="142"/>
      <c r="K159" s="142"/>
      <c r="L159" s="55">
        <f t="shared" si="45"/>
        <v>0</v>
      </c>
    </row>
    <row r="160" spans="1:12" ht="20.100000000000001" customHeight="1" x14ac:dyDescent="0.25">
      <c r="A160" s="70">
        <v>422</v>
      </c>
      <c r="B160" s="7" t="s">
        <v>59</v>
      </c>
      <c r="C160" s="140">
        <f>C161+C164+C165+C167+C171+C173+C176</f>
        <v>10000</v>
      </c>
      <c r="D160" s="140">
        <f>D161+D164+D165+D167+D171+D173+D176</f>
        <v>0</v>
      </c>
      <c r="E160" s="140">
        <f>E161+E164+E165+E167+E171+E173+E176</f>
        <v>0</v>
      </c>
      <c r="F160" s="140">
        <f>F161+F165+F167+F171+F173+F176</f>
        <v>42000</v>
      </c>
      <c r="G160" s="140">
        <f>G162+G163+G164</f>
        <v>0</v>
      </c>
      <c r="H160" s="140">
        <f>H161+H164+H165+H167+H171+H173+H176</f>
        <v>0</v>
      </c>
      <c r="I160" s="140">
        <f>I161+I164+I165+I167+I171+I173+I176</f>
        <v>0</v>
      </c>
      <c r="J160" s="140">
        <f>J161+J165+J167+J171+J173+J176</f>
        <v>58493</v>
      </c>
      <c r="K160" s="140">
        <f>K161+K164+K165+K167+K171+K173+K176</f>
        <v>0</v>
      </c>
      <c r="L160" s="55">
        <f t="shared" si="45"/>
        <v>110493</v>
      </c>
    </row>
    <row r="161" spans="1:12" ht="20.100000000000001" customHeight="1" x14ac:dyDescent="0.25">
      <c r="A161" s="74">
        <v>4221</v>
      </c>
      <c r="B161" s="3" t="s">
        <v>76</v>
      </c>
      <c r="C161" s="116">
        <f>C162+C163+C164</f>
        <v>0</v>
      </c>
      <c r="D161" s="116">
        <f t="shared" ref="D161:K161" si="54">D162+D163+D164</f>
        <v>0</v>
      </c>
      <c r="E161" s="116">
        <f t="shared" si="54"/>
        <v>0</v>
      </c>
      <c r="F161" s="116">
        <f>F162+F163+F164</f>
        <v>42000</v>
      </c>
      <c r="G161" s="116">
        <f t="shared" si="54"/>
        <v>0</v>
      </c>
      <c r="H161" s="116">
        <f t="shared" si="54"/>
        <v>0</v>
      </c>
      <c r="I161" s="116">
        <f t="shared" si="54"/>
        <v>0</v>
      </c>
      <c r="J161" s="116">
        <f>J162+J163+J164</f>
        <v>58493</v>
      </c>
      <c r="K161" s="116">
        <f t="shared" si="54"/>
        <v>0</v>
      </c>
      <c r="L161" s="55">
        <f t="shared" si="45"/>
        <v>100493</v>
      </c>
    </row>
    <row r="162" spans="1:12" ht="20.100000000000001" customHeight="1" x14ac:dyDescent="0.25">
      <c r="A162" s="79">
        <v>42211</v>
      </c>
      <c r="B162" s="78" t="s">
        <v>77</v>
      </c>
      <c r="C162" s="127"/>
      <c r="D162" s="134"/>
      <c r="E162" s="113"/>
      <c r="F162" s="127">
        <v>10000</v>
      </c>
      <c r="G162" s="127"/>
      <c r="H162" s="127"/>
      <c r="I162" s="127"/>
      <c r="J162" s="127">
        <v>10000</v>
      </c>
      <c r="K162" s="127"/>
      <c r="L162" s="55">
        <f t="shared" si="45"/>
        <v>20000</v>
      </c>
    </row>
    <row r="163" spans="1:12" ht="20.100000000000001" customHeight="1" x14ac:dyDescent="0.25">
      <c r="A163" s="79">
        <v>42212</v>
      </c>
      <c r="B163" s="78" t="s">
        <v>151</v>
      </c>
      <c r="C163" s="127"/>
      <c r="D163" s="134"/>
      <c r="E163" s="113"/>
      <c r="F163" s="127">
        <v>32000</v>
      </c>
      <c r="G163" s="127"/>
      <c r="H163" s="127"/>
      <c r="I163" s="127"/>
      <c r="J163" s="127">
        <v>48493</v>
      </c>
      <c r="K163" s="127"/>
      <c r="L163" s="55">
        <f t="shared" si="45"/>
        <v>80493</v>
      </c>
    </row>
    <row r="164" spans="1:12" ht="20.100000000000001" customHeight="1" x14ac:dyDescent="0.25">
      <c r="A164" s="79">
        <v>42219</v>
      </c>
      <c r="B164" s="78" t="s">
        <v>143</v>
      </c>
      <c r="C164" s="127"/>
      <c r="D164" s="134"/>
      <c r="E164" s="113"/>
      <c r="F164" s="127"/>
      <c r="G164" s="127"/>
      <c r="H164" s="127"/>
      <c r="I164" s="127"/>
      <c r="J164" s="127"/>
      <c r="K164" s="127"/>
      <c r="L164" s="55">
        <f t="shared" si="45"/>
        <v>0</v>
      </c>
    </row>
    <row r="165" spans="1:12" ht="20.100000000000001" customHeight="1" x14ac:dyDescent="0.25">
      <c r="A165" s="76">
        <v>4222</v>
      </c>
      <c r="B165" s="77" t="s">
        <v>78</v>
      </c>
      <c r="C165" s="144">
        <f>C166</f>
        <v>0</v>
      </c>
      <c r="D165" s="144">
        <f t="shared" ref="D165:K165" si="55">D166</f>
        <v>0</v>
      </c>
      <c r="E165" s="144">
        <f t="shared" si="55"/>
        <v>0</v>
      </c>
      <c r="F165" s="144">
        <f>F166</f>
        <v>0</v>
      </c>
      <c r="G165" s="144">
        <f t="shared" si="55"/>
        <v>0</v>
      </c>
      <c r="H165" s="144">
        <f t="shared" si="55"/>
        <v>0</v>
      </c>
      <c r="I165" s="144">
        <f t="shared" si="55"/>
        <v>0</v>
      </c>
      <c r="J165" s="144">
        <f t="shared" si="55"/>
        <v>0</v>
      </c>
      <c r="K165" s="144">
        <f t="shared" si="55"/>
        <v>0</v>
      </c>
      <c r="L165" s="55">
        <f t="shared" si="45"/>
        <v>0</v>
      </c>
    </row>
    <row r="166" spans="1:12" ht="20.100000000000001" customHeight="1" x14ac:dyDescent="0.25">
      <c r="A166" s="79">
        <v>42221</v>
      </c>
      <c r="B166" s="78" t="s">
        <v>79</v>
      </c>
      <c r="C166" s="127"/>
      <c r="D166" s="134"/>
      <c r="E166" s="113"/>
      <c r="F166" s="127"/>
      <c r="G166" s="127"/>
      <c r="H166" s="127"/>
      <c r="I166" s="127"/>
      <c r="J166" s="127"/>
      <c r="K166" s="127"/>
      <c r="L166" s="55">
        <f t="shared" si="45"/>
        <v>0</v>
      </c>
    </row>
    <row r="167" spans="1:12" ht="20.100000000000001" customHeight="1" x14ac:dyDescent="0.25">
      <c r="A167" s="74">
        <v>4223</v>
      </c>
      <c r="B167" s="3" t="s">
        <v>71</v>
      </c>
      <c r="C167" s="116">
        <f>SUM(C168:C170)</f>
        <v>0</v>
      </c>
      <c r="D167" s="116">
        <f t="shared" ref="D167:J167" si="56">SUM(D168:D170)</f>
        <v>0</v>
      </c>
      <c r="E167" s="116">
        <f>SUM(E168:E170)</f>
        <v>0</v>
      </c>
      <c r="F167" s="116">
        <f>SUM(F168:F170)</f>
        <v>0</v>
      </c>
      <c r="G167" s="116">
        <f>SUM(G168:G170)</f>
        <v>0</v>
      </c>
      <c r="H167" s="116">
        <f t="shared" si="56"/>
        <v>0</v>
      </c>
      <c r="I167" s="116">
        <f t="shared" si="56"/>
        <v>0</v>
      </c>
      <c r="J167" s="116">
        <f t="shared" si="56"/>
        <v>0</v>
      </c>
      <c r="K167" s="116">
        <f>SUM(K168:K170)</f>
        <v>0</v>
      </c>
      <c r="L167" s="55">
        <f t="shared" si="45"/>
        <v>0</v>
      </c>
    </row>
    <row r="168" spans="1:12" ht="20.100000000000001" customHeight="1" x14ac:dyDescent="0.25">
      <c r="A168" s="79">
        <v>42231</v>
      </c>
      <c r="B168" s="78" t="s">
        <v>80</v>
      </c>
      <c r="C168" s="127"/>
      <c r="D168" s="134"/>
      <c r="E168" s="113"/>
      <c r="F168" s="127"/>
      <c r="G168" s="127"/>
      <c r="H168" s="127"/>
      <c r="I168" s="127"/>
      <c r="J168" s="127"/>
      <c r="K168" s="127"/>
      <c r="L168" s="55">
        <f t="shared" si="45"/>
        <v>0</v>
      </c>
    </row>
    <row r="169" spans="1:12" s="117" customFormat="1" ht="20.100000000000001" customHeight="1" x14ac:dyDescent="0.25">
      <c r="A169" s="75">
        <v>42232</v>
      </c>
      <c r="B169" s="2" t="s">
        <v>81</v>
      </c>
      <c r="C169" s="142"/>
      <c r="D169" s="143"/>
      <c r="E169" s="113"/>
      <c r="F169" s="142"/>
      <c r="G169" s="142"/>
      <c r="H169" s="142"/>
      <c r="I169" s="142"/>
      <c r="J169" s="142"/>
      <c r="K169" s="142"/>
      <c r="L169" s="55">
        <f t="shared" si="45"/>
        <v>0</v>
      </c>
    </row>
    <row r="170" spans="1:12" s="117" customFormat="1" ht="20.100000000000001" customHeight="1" x14ac:dyDescent="0.25">
      <c r="A170" s="83">
        <v>42239</v>
      </c>
      <c r="B170" s="84" t="s">
        <v>71</v>
      </c>
      <c r="C170" s="122"/>
      <c r="D170" s="143"/>
      <c r="E170" s="131"/>
      <c r="F170" s="122"/>
      <c r="G170" s="122"/>
      <c r="H170" s="122"/>
      <c r="I170" s="122"/>
      <c r="J170" s="122"/>
      <c r="K170" s="122"/>
      <c r="L170" s="55">
        <f t="shared" si="45"/>
        <v>0</v>
      </c>
    </row>
    <row r="171" spans="1:12" ht="20.100000000000001" customHeight="1" x14ac:dyDescent="0.25">
      <c r="A171" s="76">
        <v>4224</v>
      </c>
      <c r="B171" s="77" t="s">
        <v>82</v>
      </c>
      <c r="C171" s="145">
        <f>C172</f>
        <v>0</v>
      </c>
      <c r="D171" s="145">
        <f t="shared" ref="D171:K171" si="57">D172</f>
        <v>0</v>
      </c>
      <c r="E171" s="145">
        <f t="shared" si="57"/>
        <v>0</v>
      </c>
      <c r="F171" s="145">
        <f t="shared" si="57"/>
        <v>0</v>
      </c>
      <c r="G171" s="145">
        <f t="shared" si="57"/>
        <v>0</v>
      </c>
      <c r="H171" s="145">
        <f>H172</f>
        <v>0</v>
      </c>
      <c r="I171" s="145">
        <f t="shared" si="57"/>
        <v>0</v>
      </c>
      <c r="J171" s="145">
        <f t="shared" si="57"/>
        <v>0</v>
      </c>
      <c r="K171" s="145">
        <f t="shared" si="57"/>
        <v>0</v>
      </c>
      <c r="L171" s="55">
        <f t="shared" si="45"/>
        <v>0</v>
      </c>
    </row>
    <row r="172" spans="1:12" ht="20.100000000000001" customHeight="1" x14ac:dyDescent="0.25">
      <c r="A172" s="75">
        <v>42242</v>
      </c>
      <c r="B172" s="2" t="s">
        <v>83</v>
      </c>
      <c r="C172" s="142"/>
      <c r="D172" s="143"/>
      <c r="E172" s="113"/>
      <c r="F172" s="142"/>
      <c r="G172" s="142"/>
      <c r="H172" s="142"/>
      <c r="I172" s="142"/>
      <c r="J172" s="142"/>
      <c r="K172" s="142"/>
      <c r="L172" s="55">
        <f t="shared" si="45"/>
        <v>0</v>
      </c>
    </row>
    <row r="173" spans="1:12" ht="20.100000000000001" customHeight="1" x14ac:dyDescent="0.25">
      <c r="A173" s="76">
        <v>4226</v>
      </c>
      <c r="B173" s="77" t="s">
        <v>84</v>
      </c>
      <c r="C173" s="145">
        <f>C174+C175</f>
        <v>0</v>
      </c>
      <c r="D173" s="145">
        <f t="shared" ref="D173:J173" si="58">D174+D175</f>
        <v>0</v>
      </c>
      <c r="E173" s="145">
        <f>E174+E175</f>
        <v>0</v>
      </c>
      <c r="F173" s="145">
        <f>F174+F175</f>
        <v>0</v>
      </c>
      <c r="G173" s="145">
        <f>G174+G175</f>
        <v>0</v>
      </c>
      <c r="H173" s="145">
        <f>H174+H175</f>
        <v>0</v>
      </c>
      <c r="I173" s="145">
        <f t="shared" si="58"/>
        <v>0</v>
      </c>
      <c r="J173" s="145">
        <f t="shared" si="58"/>
        <v>0</v>
      </c>
      <c r="K173" s="145">
        <f>K174+K175</f>
        <v>0</v>
      </c>
      <c r="L173" s="55">
        <f t="shared" si="45"/>
        <v>0</v>
      </c>
    </row>
    <row r="174" spans="1:12" ht="20.100000000000001" customHeight="1" x14ac:dyDescent="0.25">
      <c r="A174" s="75">
        <v>42261</v>
      </c>
      <c r="B174" s="2" t="s">
        <v>84</v>
      </c>
      <c r="C174" s="142"/>
      <c r="D174" s="143"/>
      <c r="E174" s="113"/>
      <c r="F174" s="142"/>
      <c r="G174" s="142"/>
      <c r="H174" s="142"/>
      <c r="I174" s="142"/>
      <c r="J174" s="142"/>
      <c r="K174" s="142"/>
      <c r="L174" s="55">
        <f t="shared" si="45"/>
        <v>0</v>
      </c>
    </row>
    <row r="175" spans="1:12" ht="20.100000000000001" customHeight="1" x14ac:dyDescent="0.25">
      <c r="A175" s="75">
        <v>42262</v>
      </c>
      <c r="B175" s="2" t="s">
        <v>95</v>
      </c>
      <c r="C175" s="142"/>
      <c r="D175" s="143"/>
      <c r="E175" s="113"/>
      <c r="F175" s="142"/>
      <c r="G175" s="142"/>
      <c r="H175" s="142"/>
      <c r="I175" s="142"/>
      <c r="J175" s="142"/>
      <c r="K175" s="142"/>
      <c r="L175" s="55">
        <f t="shared" si="45"/>
        <v>0</v>
      </c>
    </row>
    <row r="176" spans="1:12" ht="20.100000000000001" customHeight="1" x14ac:dyDescent="0.25">
      <c r="A176" s="76">
        <v>4227</v>
      </c>
      <c r="B176" s="77" t="s">
        <v>85</v>
      </c>
      <c r="C176" s="145">
        <f>C177+C178+C179</f>
        <v>10000</v>
      </c>
      <c r="D176" s="145">
        <f t="shared" ref="D176:J176" si="59">D177+D178+D179</f>
        <v>0</v>
      </c>
      <c r="E176" s="145">
        <f>E177+E178+E179</f>
        <v>0</v>
      </c>
      <c r="F176" s="145">
        <f>F177+F178+F179</f>
        <v>0</v>
      </c>
      <c r="G176" s="145">
        <f>G177+G178+G179</f>
        <v>0</v>
      </c>
      <c r="H176" s="145">
        <f t="shared" si="59"/>
        <v>0</v>
      </c>
      <c r="I176" s="145">
        <f t="shared" si="59"/>
        <v>0</v>
      </c>
      <c r="J176" s="145">
        <f t="shared" si="59"/>
        <v>0</v>
      </c>
      <c r="K176" s="145">
        <f>K177+K178+K179</f>
        <v>0</v>
      </c>
      <c r="L176" s="55">
        <f t="shared" si="45"/>
        <v>10000</v>
      </c>
    </row>
    <row r="177" spans="1:12" ht="20.100000000000001" customHeight="1" x14ac:dyDescent="0.25">
      <c r="A177" s="75">
        <v>42271</v>
      </c>
      <c r="B177" s="2" t="s">
        <v>86</v>
      </c>
      <c r="C177" s="142"/>
      <c r="D177" s="143"/>
      <c r="E177" s="113"/>
      <c r="F177" s="142"/>
      <c r="G177" s="142"/>
      <c r="H177" s="142"/>
      <c r="I177" s="142"/>
      <c r="J177" s="142"/>
      <c r="K177" s="142"/>
      <c r="L177" s="55">
        <f t="shared" si="45"/>
        <v>0</v>
      </c>
    </row>
    <row r="178" spans="1:12" ht="20.100000000000001" customHeight="1" x14ac:dyDescent="0.25">
      <c r="A178" s="75">
        <v>42272</v>
      </c>
      <c r="B178" s="2" t="s">
        <v>87</v>
      </c>
      <c r="C178" s="142"/>
      <c r="D178" s="143"/>
      <c r="E178" s="113"/>
      <c r="F178" s="142"/>
      <c r="G178" s="142"/>
      <c r="H178" s="142"/>
      <c r="I178" s="142"/>
      <c r="J178" s="142"/>
      <c r="K178" s="142"/>
      <c r="L178" s="55">
        <f t="shared" si="45"/>
        <v>0</v>
      </c>
    </row>
    <row r="179" spans="1:12" ht="20.100000000000001" customHeight="1" x14ac:dyDescent="0.25">
      <c r="A179" s="75">
        <v>42273</v>
      </c>
      <c r="B179" s="2" t="s">
        <v>88</v>
      </c>
      <c r="C179" s="142">
        <v>10000</v>
      </c>
      <c r="D179" s="143"/>
      <c r="E179" s="113"/>
      <c r="F179" s="142"/>
      <c r="G179" s="142"/>
      <c r="H179" s="142"/>
      <c r="I179" s="142"/>
      <c r="J179" s="142"/>
      <c r="K179" s="142"/>
      <c r="L179" s="55">
        <f t="shared" si="45"/>
        <v>10000</v>
      </c>
    </row>
    <row r="180" spans="1:12" ht="20.100000000000001" customHeight="1" x14ac:dyDescent="0.25">
      <c r="A180" s="70">
        <v>424</v>
      </c>
      <c r="B180" s="7" t="s">
        <v>60</v>
      </c>
      <c r="C180" s="140">
        <f>C181</f>
        <v>105000</v>
      </c>
      <c r="D180" s="140">
        <f t="shared" ref="D180:K180" si="60">D181</f>
        <v>1000</v>
      </c>
      <c r="E180" s="140">
        <f t="shared" si="60"/>
        <v>0</v>
      </c>
      <c r="F180" s="140">
        <f>F181</f>
        <v>0</v>
      </c>
      <c r="G180" s="140">
        <f t="shared" si="60"/>
        <v>0</v>
      </c>
      <c r="H180" s="140">
        <f t="shared" si="60"/>
        <v>0</v>
      </c>
      <c r="I180" s="140">
        <f t="shared" si="60"/>
        <v>0</v>
      </c>
      <c r="J180" s="140">
        <f t="shared" si="60"/>
        <v>2000</v>
      </c>
      <c r="K180" s="140">
        <f t="shared" si="60"/>
        <v>0</v>
      </c>
      <c r="L180" s="55">
        <f t="shared" si="45"/>
        <v>108000</v>
      </c>
    </row>
    <row r="181" spans="1:12" ht="20.100000000000001" customHeight="1" x14ac:dyDescent="0.25">
      <c r="A181" s="74">
        <v>4241</v>
      </c>
      <c r="B181" s="3" t="s">
        <v>61</v>
      </c>
      <c r="C181" s="116">
        <f>C182+C183</f>
        <v>105000</v>
      </c>
      <c r="D181" s="116">
        <f t="shared" ref="D181:K181" si="61">D183</f>
        <v>1000</v>
      </c>
      <c r="E181" s="116">
        <f t="shared" si="61"/>
        <v>0</v>
      </c>
      <c r="F181" s="116">
        <f t="shared" si="61"/>
        <v>0</v>
      </c>
      <c r="G181" s="116">
        <f t="shared" si="61"/>
        <v>0</v>
      </c>
      <c r="H181" s="116">
        <f t="shared" si="61"/>
        <v>0</v>
      </c>
      <c r="I181" s="116">
        <f t="shared" si="61"/>
        <v>0</v>
      </c>
      <c r="J181" s="116">
        <f t="shared" si="61"/>
        <v>2000</v>
      </c>
      <c r="K181" s="116">
        <f t="shared" si="61"/>
        <v>0</v>
      </c>
      <c r="L181" s="55">
        <f t="shared" si="45"/>
        <v>108000</v>
      </c>
    </row>
    <row r="182" spans="1:12" ht="20.100000000000001" customHeight="1" x14ac:dyDescent="0.25">
      <c r="A182" s="85"/>
      <c r="B182" s="86" t="s">
        <v>174</v>
      </c>
      <c r="C182" s="146"/>
      <c r="D182" s="146"/>
      <c r="E182" s="146"/>
      <c r="F182" s="146"/>
      <c r="G182" s="146"/>
      <c r="H182" s="146"/>
      <c r="I182" s="146"/>
      <c r="J182" s="146"/>
      <c r="K182" s="146"/>
      <c r="L182" s="55">
        <f t="shared" si="45"/>
        <v>0</v>
      </c>
    </row>
    <row r="183" spans="1:12" ht="20.100000000000001" customHeight="1" thickBot="1" x14ac:dyDescent="0.3">
      <c r="A183" s="87">
        <v>42411</v>
      </c>
      <c r="B183" s="88" t="s">
        <v>61</v>
      </c>
      <c r="C183" s="147">
        <v>105000</v>
      </c>
      <c r="D183" s="148">
        <v>1000</v>
      </c>
      <c r="E183" s="149"/>
      <c r="F183" s="147"/>
      <c r="G183" s="147"/>
      <c r="H183" s="147"/>
      <c r="I183" s="147"/>
      <c r="J183" s="147">
        <v>2000</v>
      </c>
      <c r="K183" s="147"/>
      <c r="L183" s="55">
        <f t="shared" si="45"/>
        <v>108000</v>
      </c>
    </row>
    <row r="184" spans="1:12" ht="20.100000000000001" customHeight="1" thickBot="1" x14ac:dyDescent="0.3">
      <c r="A184" s="153"/>
      <c r="B184" s="154" t="s">
        <v>188</v>
      </c>
      <c r="C184" s="155"/>
      <c r="D184" s="159"/>
      <c r="E184" s="160"/>
      <c r="F184" s="155"/>
      <c r="G184" s="155"/>
      <c r="H184" s="155"/>
      <c r="I184" s="155"/>
      <c r="J184" s="155">
        <v>-88007</v>
      </c>
      <c r="K184" s="155"/>
      <c r="L184" s="55">
        <f t="shared" si="45"/>
        <v>-88007</v>
      </c>
    </row>
    <row r="185" spans="1:12" ht="20.100000000000001" customHeight="1" thickBot="1" x14ac:dyDescent="0.3">
      <c r="A185" s="153"/>
      <c r="B185" s="154"/>
      <c r="C185" s="155"/>
      <c r="D185" s="159"/>
      <c r="E185" s="160"/>
      <c r="F185" s="155"/>
      <c r="G185" s="155"/>
      <c r="H185" s="155"/>
      <c r="I185" s="155"/>
      <c r="J185" s="155">
        <v>-15666</v>
      </c>
      <c r="K185" s="155"/>
      <c r="L185" s="55">
        <f t="shared" si="45"/>
        <v>-15666</v>
      </c>
    </row>
    <row r="186" spans="1:12" ht="20.100000000000001" customHeight="1" thickBot="1" x14ac:dyDescent="0.3">
      <c r="A186" s="89"/>
      <c r="B186" s="90" t="s">
        <v>62</v>
      </c>
      <c r="C186" s="150">
        <f>C52</f>
        <v>7012000</v>
      </c>
      <c r="D186" s="150">
        <f t="shared" ref="D186:K186" si="62">D52</f>
        <v>418566</v>
      </c>
      <c r="E186" s="150">
        <f t="shared" si="62"/>
        <v>78000</v>
      </c>
      <c r="F186" s="150">
        <f t="shared" si="62"/>
        <v>310000</v>
      </c>
      <c r="G186" s="150">
        <f>G52</f>
        <v>280000</v>
      </c>
      <c r="H186" s="150">
        <f t="shared" si="62"/>
        <v>17000</v>
      </c>
      <c r="I186" s="150">
        <f t="shared" si="62"/>
        <v>10000</v>
      </c>
      <c r="J186" s="150">
        <f>J52</f>
        <v>70267</v>
      </c>
      <c r="K186" s="150">
        <f t="shared" si="62"/>
        <v>1260</v>
      </c>
      <c r="L186" s="55">
        <f t="shared" si="45"/>
        <v>8197093</v>
      </c>
    </row>
    <row r="188" spans="1:12" x14ac:dyDescent="0.25">
      <c r="B188" s="92"/>
    </row>
    <row r="189" spans="1:12" x14ac:dyDescent="0.25">
      <c r="B189" s="91" t="s">
        <v>180</v>
      </c>
      <c r="I189" s="49" t="s">
        <v>181</v>
      </c>
    </row>
    <row r="191" spans="1:12" x14ac:dyDescent="0.25">
      <c r="A191" s="93"/>
    </row>
  </sheetData>
  <sheetProtection formatCells="0" formatColumns="0" formatRows="0" insertColumns="0" insertRows="0" insertHyperlinks="0" deleteColumns="0" deleteRows="0" selectLockedCells="1" sort="0"/>
  <mergeCells count="2">
    <mergeCell ref="A10:L10"/>
    <mergeCell ref="A6:B6"/>
  </mergeCells>
  <phoneticPr fontId="0" type="noConversion"/>
  <pageMargins left="0.35433070866141736" right="0.39370078740157483" top="0.27559055118110237" bottom="0.27559055118110237" header="0.23622047244094491" footer="0.19685039370078741"/>
  <pageSetup paperSize="9" scale="59" orientation="landscape" verticalDpi="180" r:id="rId1"/>
  <headerFooter alignWithMargins="0"/>
  <rowBreaks count="3" manualBreakCount="3">
    <brk id="50" max="16383" man="1"/>
    <brk id="88" max="11" man="1"/>
    <brk id="1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1" sqref="B1:B1048576"/>
    </sheetView>
  </sheetViews>
  <sheetFormatPr defaultRowHeight="12.75" x14ac:dyDescent="0.2"/>
  <cols>
    <col min="2" max="2" width="27" bestFit="1" customWidth="1"/>
    <col min="3" max="3" width="14.7109375" bestFit="1" customWidth="1"/>
  </cols>
  <sheetData>
    <row r="1" spans="1:12" ht="48" thickBot="1" x14ac:dyDescent="0.3">
      <c r="A1" s="17" t="s">
        <v>118</v>
      </c>
      <c r="B1" s="15" t="s">
        <v>119</v>
      </c>
      <c r="C1" s="19" t="s">
        <v>123</v>
      </c>
      <c r="D1" s="35" t="s">
        <v>152</v>
      </c>
      <c r="E1" s="28" t="s">
        <v>141</v>
      </c>
      <c r="F1" s="19" t="s">
        <v>121</v>
      </c>
      <c r="G1" s="19" t="s">
        <v>155</v>
      </c>
      <c r="H1" s="19" t="s">
        <v>124</v>
      </c>
      <c r="I1" s="19" t="s">
        <v>120</v>
      </c>
      <c r="J1" s="19" t="s">
        <v>149</v>
      </c>
      <c r="K1" s="19" t="s">
        <v>144</v>
      </c>
      <c r="L1" s="18" t="s">
        <v>145</v>
      </c>
    </row>
    <row r="2" spans="1:12" ht="23.25" x14ac:dyDescent="0.25">
      <c r="A2" s="9"/>
      <c r="B2" s="14" t="s">
        <v>117</v>
      </c>
      <c r="C2" s="10"/>
      <c r="D2" s="10"/>
      <c r="E2" s="29"/>
      <c r="F2" s="10"/>
      <c r="G2" s="10"/>
      <c r="H2" s="10"/>
      <c r="I2" s="10"/>
      <c r="J2" s="10"/>
      <c r="K2" s="10"/>
      <c r="L2" s="10"/>
    </row>
    <row r="3" spans="1:12" ht="15.75" x14ac:dyDescent="0.2">
      <c r="A3" s="21" t="s">
        <v>122</v>
      </c>
      <c r="B3" s="22" t="s">
        <v>89</v>
      </c>
      <c r="C3" s="23">
        <f t="shared" ref="C3:I3" si="0">SUM(C4+C26)</f>
        <v>6578200</v>
      </c>
      <c r="D3" s="23">
        <f t="shared" si="0"/>
        <v>800183</v>
      </c>
      <c r="E3" s="30">
        <f>SUM(E4+E26)</f>
        <v>166800</v>
      </c>
      <c r="F3" s="23">
        <f>SUM(F4+F26)</f>
        <v>455500</v>
      </c>
      <c r="G3" s="23">
        <f>SUM(G4+G26)</f>
        <v>350000</v>
      </c>
      <c r="H3" s="23">
        <f t="shared" si="0"/>
        <v>51000</v>
      </c>
      <c r="I3" s="23">
        <f t="shared" si="0"/>
        <v>24000</v>
      </c>
      <c r="J3" s="23">
        <f>SUM(J4+J26+J28)</f>
        <v>169171</v>
      </c>
      <c r="K3" s="23">
        <f>SUM(K4+K26)</f>
        <v>3600</v>
      </c>
      <c r="L3" s="23">
        <f>SUM(L4+L26+L28)</f>
        <v>8598454</v>
      </c>
    </row>
    <row r="4" spans="1:12" ht="15.75" x14ac:dyDescent="0.25">
      <c r="A4" s="24">
        <v>6</v>
      </c>
      <c r="B4" s="6" t="s">
        <v>104</v>
      </c>
      <c r="C4" s="5">
        <f>SUM(C5+C9+C12+C15+C21+C24)</f>
        <v>6578200</v>
      </c>
      <c r="D4" s="5">
        <f t="shared" ref="D4:J4" si="1">SUM(D5+D9+D12+D15+D21+D24)</f>
        <v>800183</v>
      </c>
      <c r="E4" s="31">
        <f>SUM(E5+E9+E12+E15+E21+E24)</f>
        <v>166800</v>
      </c>
      <c r="F4" s="5">
        <f>SUM(F5+F9+F12+F15+F21+F24)</f>
        <v>455500</v>
      </c>
      <c r="G4" s="5">
        <f>SUM(G5+G9+G12+G15+G21+G24)</f>
        <v>350000</v>
      </c>
      <c r="H4" s="5">
        <f t="shared" si="1"/>
        <v>51000</v>
      </c>
      <c r="I4" s="5">
        <f t="shared" si="1"/>
        <v>24000</v>
      </c>
      <c r="J4" s="5">
        <f t="shared" si="1"/>
        <v>0</v>
      </c>
      <c r="K4" s="5">
        <f>SUM(K5+K9+K12+K15+K21+K24)</f>
        <v>0</v>
      </c>
      <c r="L4" s="5">
        <f>SUM(L5+L9+L12+L15+L21+L24)</f>
        <v>8425683</v>
      </c>
    </row>
    <row r="5" spans="1:12" ht="63" x14ac:dyDescent="0.25">
      <c r="A5" s="11">
        <v>63</v>
      </c>
      <c r="B5" s="27" t="s">
        <v>135</v>
      </c>
      <c r="C5" s="4">
        <f t="shared" ref="C5:K5" si="2">SUM(C6:C8)</f>
        <v>6578200</v>
      </c>
      <c r="D5" s="4">
        <f t="shared" si="2"/>
        <v>0</v>
      </c>
      <c r="E5" s="32">
        <f t="shared" si="2"/>
        <v>0</v>
      </c>
      <c r="F5" s="4">
        <f t="shared" si="2"/>
        <v>455500</v>
      </c>
      <c r="G5" s="4">
        <f t="shared" si="2"/>
        <v>0</v>
      </c>
      <c r="H5" s="4">
        <f t="shared" si="2"/>
        <v>0</v>
      </c>
      <c r="I5" s="4">
        <f t="shared" si="2"/>
        <v>0</v>
      </c>
      <c r="J5" s="4">
        <f t="shared" si="2"/>
        <v>0</v>
      </c>
      <c r="K5" s="4">
        <f t="shared" si="2"/>
        <v>0</v>
      </c>
      <c r="L5" s="23">
        <f>SUM(B5:K5)</f>
        <v>7033700</v>
      </c>
    </row>
    <row r="6" spans="1:12" ht="31.5" x14ac:dyDescent="0.25">
      <c r="A6" s="12">
        <v>63612</v>
      </c>
      <c r="B6" s="36" t="s">
        <v>134</v>
      </c>
      <c r="C6" s="37">
        <v>6571000</v>
      </c>
      <c r="D6" s="37"/>
      <c r="E6" s="33"/>
      <c r="F6" s="37"/>
      <c r="G6" s="37"/>
      <c r="H6" s="37"/>
      <c r="I6" s="37"/>
      <c r="J6" s="37"/>
      <c r="K6" s="37"/>
      <c r="L6" s="23">
        <f t="shared" ref="L6:L11" si="3">SUM(B6:K6)</f>
        <v>6571000</v>
      </c>
    </row>
    <row r="7" spans="1:12" ht="31.5" x14ac:dyDescent="0.25">
      <c r="A7" s="12">
        <v>63613</v>
      </c>
      <c r="B7" s="36" t="s">
        <v>133</v>
      </c>
      <c r="C7" s="37"/>
      <c r="D7" s="37"/>
      <c r="E7" s="33"/>
      <c r="F7" s="37">
        <v>110000</v>
      </c>
      <c r="G7" s="37"/>
      <c r="H7" s="37"/>
      <c r="I7" s="37"/>
      <c r="J7" s="37"/>
      <c r="K7" s="37"/>
      <c r="L7" s="23">
        <f t="shared" si="3"/>
        <v>110000</v>
      </c>
    </row>
    <row r="8" spans="1:12" ht="31.5" x14ac:dyDescent="0.25">
      <c r="A8" s="12">
        <v>636112</v>
      </c>
      <c r="B8" s="36" t="s">
        <v>146</v>
      </c>
      <c r="C8" s="37">
        <v>7200</v>
      </c>
      <c r="D8" s="37"/>
      <c r="E8" s="33"/>
      <c r="F8" s="37">
        <v>345500</v>
      </c>
      <c r="G8" s="37"/>
      <c r="H8" s="37"/>
      <c r="I8" s="37"/>
      <c r="J8" s="37"/>
      <c r="K8" s="37"/>
      <c r="L8" s="23">
        <f t="shared" si="3"/>
        <v>352700</v>
      </c>
    </row>
    <row r="9" spans="1:12" ht="15.75" x14ac:dyDescent="0.25">
      <c r="A9" s="11">
        <v>64</v>
      </c>
      <c r="B9" s="7" t="s">
        <v>105</v>
      </c>
      <c r="C9" s="4">
        <f>SUM(C10+C11)</f>
        <v>0</v>
      </c>
      <c r="D9" s="4">
        <f t="shared" ref="D9:J9" si="4">SUM(D10+D11)</f>
        <v>0</v>
      </c>
      <c r="E9" s="32">
        <f>SUM(E10+E11)</f>
        <v>0</v>
      </c>
      <c r="F9" s="4">
        <f>SUM(F10+F11)</f>
        <v>0</v>
      </c>
      <c r="G9" s="4">
        <f>SUM(G10+G11)</f>
        <v>0</v>
      </c>
      <c r="H9" s="4">
        <f t="shared" si="4"/>
        <v>0</v>
      </c>
      <c r="I9" s="4">
        <f t="shared" si="4"/>
        <v>0</v>
      </c>
      <c r="J9" s="4">
        <f t="shared" si="4"/>
        <v>0</v>
      </c>
      <c r="K9" s="4">
        <f>SUM(K10+K11)</f>
        <v>0</v>
      </c>
      <c r="L9" s="23">
        <f t="shared" si="3"/>
        <v>0</v>
      </c>
    </row>
    <row r="10" spans="1:12" ht="15.75" x14ac:dyDescent="0.25">
      <c r="A10" s="12">
        <v>64199</v>
      </c>
      <c r="B10" s="13" t="s">
        <v>106</v>
      </c>
      <c r="C10" s="20"/>
      <c r="D10" s="20"/>
      <c r="E10" s="33"/>
      <c r="F10" s="20"/>
      <c r="G10" s="20"/>
      <c r="H10" s="20"/>
      <c r="I10" s="20"/>
      <c r="J10" s="20"/>
      <c r="K10" s="20"/>
      <c r="L10" s="23">
        <f t="shared" si="3"/>
        <v>0</v>
      </c>
    </row>
    <row r="11" spans="1:12" ht="15.75" x14ac:dyDescent="0.25">
      <c r="A11" s="12">
        <v>64224</v>
      </c>
      <c r="B11" s="13" t="s">
        <v>107</v>
      </c>
      <c r="C11" s="20"/>
      <c r="D11" s="20"/>
      <c r="E11" s="33"/>
      <c r="F11" s="20"/>
      <c r="G11" s="20"/>
      <c r="H11" s="20"/>
      <c r="I11" s="20"/>
      <c r="J11" s="20"/>
      <c r="K11" s="20"/>
      <c r="L11" s="23">
        <f t="shared" si="3"/>
        <v>0</v>
      </c>
    </row>
    <row r="12" spans="1:12" ht="15.75" x14ac:dyDescent="0.25">
      <c r="A12" s="25">
        <v>65</v>
      </c>
      <c r="B12" s="16" t="s">
        <v>109</v>
      </c>
      <c r="C12" s="8">
        <f>SUM(C13+C14)</f>
        <v>0</v>
      </c>
      <c r="D12" s="8">
        <f t="shared" ref="D12:J12" si="5">SUM(D13+D14)</f>
        <v>0</v>
      </c>
      <c r="E12" s="34">
        <f>SUM(E13+E14)</f>
        <v>0</v>
      </c>
      <c r="F12" s="8">
        <f>SUM(F13+F14)</f>
        <v>0</v>
      </c>
      <c r="G12" s="8">
        <f>SUM(G13+G14)</f>
        <v>350000</v>
      </c>
      <c r="H12" s="8">
        <f t="shared" si="5"/>
        <v>0</v>
      </c>
      <c r="I12" s="8">
        <f t="shared" si="5"/>
        <v>0</v>
      </c>
      <c r="J12" s="8">
        <f t="shared" si="5"/>
        <v>0</v>
      </c>
      <c r="K12" s="8">
        <f>SUM(K13+K14)</f>
        <v>0</v>
      </c>
      <c r="L12" s="8">
        <f>SUM(L13+L14)</f>
        <v>350000</v>
      </c>
    </row>
    <row r="13" spans="1:12" ht="31.5" x14ac:dyDescent="0.25">
      <c r="A13" s="12">
        <v>65264</v>
      </c>
      <c r="B13" s="13" t="s">
        <v>156</v>
      </c>
      <c r="C13" s="20"/>
      <c r="D13" s="20"/>
      <c r="E13" s="33"/>
      <c r="F13" s="20"/>
      <c r="G13" s="20">
        <v>240000</v>
      </c>
      <c r="H13" s="20"/>
      <c r="I13" s="20"/>
      <c r="J13" s="20"/>
      <c r="K13" s="20"/>
      <c r="L13" s="23">
        <f>SUM(B13:K13)</f>
        <v>240000</v>
      </c>
    </row>
    <row r="14" spans="1:12" ht="47.25" x14ac:dyDescent="0.25">
      <c r="A14" s="12">
        <v>65269</v>
      </c>
      <c r="B14" s="13" t="s">
        <v>157</v>
      </c>
      <c r="C14" s="20"/>
      <c r="D14" s="20"/>
      <c r="E14" s="33"/>
      <c r="F14" s="20"/>
      <c r="G14" s="20">
        <v>110000</v>
      </c>
      <c r="H14" s="20"/>
      <c r="I14" s="20"/>
      <c r="J14" s="20"/>
      <c r="K14" s="20"/>
      <c r="L14" s="23">
        <f>SUM(B14:K14)</f>
        <v>110000</v>
      </c>
    </row>
    <row r="15" spans="1:12" ht="31.5" x14ac:dyDescent="0.25">
      <c r="A15" s="25">
        <v>66</v>
      </c>
      <c r="B15" s="26" t="s">
        <v>110</v>
      </c>
      <c r="C15" s="8">
        <f>SUM(C16:C20)</f>
        <v>0</v>
      </c>
      <c r="D15" s="8">
        <f t="shared" ref="D15:K15" si="6">SUM(D16:D20)</f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51000</v>
      </c>
      <c r="I15" s="8">
        <f t="shared" si="6"/>
        <v>24000</v>
      </c>
      <c r="J15" s="8">
        <f t="shared" si="6"/>
        <v>0</v>
      </c>
      <c r="K15" s="8">
        <f t="shared" si="6"/>
        <v>0</v>
      </c>
      <c r="L15" s="23">
        <f>SUM(B15:K15)</f>
        <v>75000</v>
      </c>
    </row>
    <row r="16" spans="1:12" ht="15.75" x14ac:dyDescent="0.25">
      <c r="A16" s="12">
        <v>66151</v>
      </c>
      <c r="B16" s="13" t="s">
        <v>108</v>
      </c>
      <c r="C16" s="20"/>
      <c r="D16" s="20"/>
      <c r="E16" s="33"/>
      <c r="F16" s="20"/>
      <c r="G16" s="20"/>
      <c r="H16" s="20">
        <v>45000</v>
      </c>
      <c r="I16" s="20"/>
      <c r="J16" s="20"/>
      <c r="K16" s="20"/>
      <c r="L16" s="23">
        <f>SUM(B16:K16)</f>
        <v>45000</v>
      </c>
    </row>
    <row r="17" spans="1:12" ht="15.75" x14ac:dyDescent="0.25">
      <c r="A17" s="12"/>
      <c r="B17" s="13" t="s">
        <v>158</v>
      </c>
      <c r="C17" s="20"/>
      <c r="D17" s="20"/>
      <c r="E17" s="33"/>
      <c r="F17" s="20"/>
      <c r="G17" s="20"/>
      <c r="H17" s="20">
        <v>6000</v>
      </c>
      <c r="I17" s="20"/>
      <c r="J17" s="20"/>
      <c r="K17" s="20"/>
      <c r="L17" s="23"/>
    </row>
    <row r="18" spans="1:12" ht="31.5" x14ac:dyDescent="0.25">
      <c r="A18" s="12">
        <v>66314</v>
      </c>
      <c r="B18" s="13" t="s">
        <v>128</v>
      </c>
      <c r="C18" s="20"/>
      <c r="D18" s="20"/>
      <c r="E18" s="33"/>
      <c r="F18" s="20"/>
      <c r="G18" s="20"/>
      <c r="H18" s="20"/>
      <c r="I18" s="20">
        <v>8000</v>
      </c>
      <c r="J18" s="20"/>
      <c r="K18" s="20"/>
      <c r="L18" s="23">
        <f>SUM(B18:K18)</f>
        <v>8000</v>
      </c>
    </row>
    <row r="19" spans="1:12" ht="31.5" x14ac:dyDescent="0.25">
      <c r="A19" s="12">
        <v>66321</v>
      </c>
      <c r="B19" s="13" t="s">
        <v>126</v>
      </c>
      <c r="C19" s="20"/>
      <c r="D19" s="20"/>
      <c r="E19" s="33"/>
      <c r="F19" s="20"/>
      <c r="G19" s="20"/>
      <c r="H19" s="20"/>
      <c r="I19" s="20">
        <v>16000</v>
      </c>
      <c r="J19" s="20"/>
      <c r="K19" s="20"/>
      <c r="L19" s="23">
        <f>SUM(B19:K19)</f>
        <v>16000</v>
      </c>
    </row>
    <row r="20" spans="1:12" ht="31.5" x14ac:dyDescent="0.25">
      <c r="A20" s="12">
        <v>66323</v>
      </c>
      <c r="B20" s="13" t="s">
        <v>127</v>
      </c>
      <c r="C20" s="20"/>
      <c r="D20" s="20"/>
      <c r="E20" s="33"/>
      <c r="F20" s="20"/>
      <c r="G20" s="20"/>
      <c r="H20" s="20"/>
      <c r="I20" s="20"/>
      <c r="J20" s="20"/>
      <c r="K20" s="20"/>
      <c r="L20" s="23">
        <f>SUM(B20:K20)</f>
        <v>0</v>
      </c>
    </row>
    <row r="21" spans="1:12" ht="15.75" x14ac:dyDescent="0.25">
      <c r="A21" s="25">
        <v>67</v>
      </c>
      <c r="B21" s="26" t="s">
        <v>111</v>
      </c>
      <c r="C21" s="8">
        <f>SUM(C22+C23)</f>
        <v>0</v>
      </c>
      <c r="D21" s="8">
        <f t="shared" ref="D21:J21" si="7">SUM(D22+D23)</f>
        <v>800183</v>
      </c>
      <c r="E21" s="34">
        <f>SUM(E22+E23)</f>
        <v>166800</v>
      </c>
      <c r="F21" s="8">
        <f>SUM(F22+F23)</f>
        <v>0</v>
      </c>
      <c r="G21" s="8">
        <f>SUM(G22+G23)</f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>SUM(K22+K23)</f>
        <v>0</v>
      </c>
      <c r="L21" s="8">
        <f>SUM(L22+L23)</f>
        <v>966983</v>
      </c>
    </row>
    <row r="22" spans="1:12" ht="31.5" x14ac:dyDescent="0.25">
      <c r="A22" s="12">
        <v>67111</v>
      </c>
      <c r="B22" s="13" t="s">
        <v>136</v>
      </c>
      <c r="C22" s="20"/>
      <c r="D22" s="20">
        <v>800183</v>
      </c>
      <c r="E22" s="33">
        <v>166800</v>
      </c>
      <c r="F22" s="20"/>
      <c r="G22" s="20"/>
      <c r="H22" s="20"/>
      <c r="I22" s="20"/>
      <c r="J22" s="20"/>
      <c r="K22" s="20"/>
      <c r="L22" s="23">
        <f>SUM(B22:K22)</f>
        <v>966983</v>
      </c>
    </row>
    <row r="23" spans="1:12" ht="31.5" x14ac:dyDescent="0.25">
      <c r="A23" s="12">
        <v>67131</v>
      </c>
      <c r="B23" s="13" t="s">
        <v>112</v>
      </c>
      <c r="C23" s="20"/>
      <c r="D23" s="20"/>
      <c r="E23" s="33"/>
      <c r="F23" s="20"/>
      <c r="G23" s="20"/>
      <c r="H23" s="20"/>
      <c r="I23" s="20"/>
      <c r="J23" s="20"/>
      <c r="K23" s="20"/>
      <c r="L23" s="23">
        <f>SUM(B23:K23)</f>
        <v>0</v>
      </c>
    </row>
    <row r="24" spans="1:12" ht="15.75" x14ac:dyDescent="0.25">
      <c r="A24" s="25">
        <v>68</v>
      </c>
      <c r="B24" s="26" t="s">
        <v>115</v>
      </c>
      <c r="C24" s="8">
        <f>SUM(C25)</f>
        <v>0</v>
      </c>
      <c r="D24" s="8">
        <f t="shared" ref="D24:L24" si="8">SUM(D25)</f>
        <v>0</v>
      </c>
      <c r="E24" s="34">
        <f t="shared" si="8"/>
        <v>0</v>
      </c>
      <c r="F24" s="8">
        <f t="shared" si="8"/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8">
        <f t="shared" si="8"/>
        <v>0</v>
      </c>
    </row>
    <row r="25" spans="1:12" ht="15.75" x14ac:dyDescent="0.25">
      <c r="A25" s="12">
        <v>68311</v>
      </c>
      <c r="B25" s="13" t="s">
        <v>139</v>
      </c>
      <c r="C25" s="20"/>
      <c r="D25" s="20"/>
      <c r="E25" s="33"/>
      <c r="F25" s="20"/>
      <c r="G25" s="20"/>
      <c r="H25" s="20"/>
      <c r="I25" s="20"/>
      <c r="J25" s="20"/>
      <c r="K25" s="20"/>
      <c r="L25" s="23">
        <f>SUM(B25:K25)</f>
        <v>0</v>
      </c>
    </row>
    <row r="26" spans="1:12" ht="31.5" x14ac:dyDescent="0.25">
      <c r="A26" s="25">
        <v>7</v>
      </c>
      <c r="B26" s="26" t="s">
        <v>113</v>
      </c>
      <c r="C26" s="4">
        <f t="shared" ref="C26:L26" si="9">C27</f>
        <v>0</v>
      </c>
      <c r="D26" s="4">
        <f t="shared" si="9"/>
        <v>0</v>
      </c>
      <c r="E26" s="32">
        <f t="shared" si="9"/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3600</v>
      </c>
      <c r="L26" s="4">
        <f t="shared" si="9"/>
        <v>3600</v>
      </c>
    </row>
    <row r="27" spans="1:12" ht="15.75" x14ac:dyDescent="0.25">
      <c r="A27" s="12">
        <v>72111</v>
      </c>
      <c r="B27" s="13" t="s">
        <v>114</v>
      </c>
      <c r="C27" s="20"/>
      <c r="D27" s="20"/>
      <c r="E27" s="33"/>
      <c r="F27" s="20"/>
      <c r="G27" s="20"/>
      <c r="H27" s="20"/>
      <c r="I27" s="20"/>
      <c r="J27" s="20"/>
      <c r="K27" s="20">
        <v>3600</v>
      </c>
      <c r="L27" s="23">
        <f>SUM(B27:K27)</f>
        <v>3600</v>
      </c>
    </row>
    <row r="28" spans="1:12" ht="15.75" x14ac:dyDescent="0.25">
      <c r="A28" s="25">
        <v>9</v>
      </c>
      <c r="B28" s="26" t="s">
        <v>167</v>
      </c>
      <c r="C28" s="39">
        <f>SUM(C29:C36)</f>
        <v>0</v>
      </c>
      <c r="D28" s="39">
        <f t="shared" ref="D28:K28" si="10">SUM(D29:D36)</f>
        <v>0</v>
      </c>
      <c r="E28" s="39">
        <f t="shared" si="10"/>
        <v>0</v>
      </c>
      <c r="F28" s="39">
        <f t="shared" si="10"/>
        <v>0</v>
      </c>
      <c r="G28" s="39">
        <f t="shared" si="10"/>
        <v>0</v>
      </c>
      <c r="H28" s="39">
        <f t="shared" si="10"/>
        <v>0</v>
      </c>
      <c r="I28" s="39">
        <f t="shared" si="10"/>
        <v>0</v>
      </c>
      <c r="J28" s="39">
        <f t="shared" si="10"/>
        <v>169171</v>
      </c>
      <c r="K28" s="39">
        <f t="shared" si="10"/>
        <v>0</v>
      </c>
      <c r="L28" s="39">
        <f>SUM(L29:L36)</f>
        <v>169171</v>
      </c>
    </row>
    <row r="29" spans="1:12" ht="31.5" x14ac:dyDescent="0.25">
      <c r="A29" s="12">
        <v>92</v>
      </c>
      <c r="B29" s="13" t="s">
        <v>168</v>
      </c>
      <c r="C29" s="20"/>
      <c r="D29" s="20"/>
      <c r="E29" s="38"/>
      <c r="F29" s="20"/>
      <c r="G29" s="20"/>
      <c r="H29" s="20"/>
      <c r="I29" s="20"/>
      <c r="J29" s="20">
        <v>21864</v>
      </c>
      <c r="K29" s="20"/>
      <c r="L29" s="23">
        <f>SUM(C29:K29)</f>
        <v>21864</v>
      </c>
    </row>
    <row r="30" spans="1:12" ht="31.5" x14ac:dyDescent="0.25">
      <c r="A30" s="12">
        <v>92</v>
      </c>
      <c r="B30" s="13" t="s">
        <v>169</v>
      </c>
      <c r="C30" s="20"/>
      <c r="D30" s="20"/>
      <c r="E30" s="38"/>
      <c r="F30" s="20"/>
      <c r="G30" s="20"/>
      <c r="H30" s="20"/>
      <c r="I30" s="20"/>
      <c r="J30" s="20">
        <v>25140</v>
      </c>
      <c r="K30" s="20"/>
      <c r="L30" s="23">
        <f t="shared" ref="L30:L36" si="11">SUM(C30:K30)</f>
        <v>25140</v>
      </c>
    </row>
    <row r="31" spans="1:12" ht="15.75" x14ac:dyDescent="0.25">
      <c r="A31" s="12">
        <v>92</v>
      </c>
      <c r="B31" s="13" t="s">
        <v>170</v>
      </c>
      <c r="C31" s="20"/>
      <c r="D31" s="20"/>
      <c r="E31" s="38"/>
      <c r="F31" s="20"/>
      <c r="G31" s="20"/>
      <c r="H31" s="20"/>
      <c r="I31" s="20"/>
      <c r="J31" s="20">
        <v>8326</v>
      </c>
      <c r="K31" s="20"/>
      <c r="L31" s="23">
        <f t="shared" si="11"/>
        <v>8326</v>
      </c>
    </row>
    <row r="32" spans="1:12" ht="31.5" x14ac:dyDescent="0.25">
      <c r="A32" s="12">
        <v>92</v>
      </c>
      <c r="B32" s="13" t="s">
        <v>171</v>
      </c>
      <c r="C32" s="20"/>
      <c r="D32" s="20"/>
      <c r="E32" s="38"/>
      <c r="F32" s="20"/>
      <c r="G32" s="20"/>
      <c r="H32" s="20"/>
      <c r="I32" s="20"/>
      <c r="J32" s="20">
        <v>3845</v>
      </c>
      <c r="K32" s="20"/>
      <c r="L32" s="23">
        <f t="shared" si="11"/>
        <v>3845</v>
      </c>
    </row>
    <row r="33" spans="1:12" ht="31.5" x14ac:dyDescent="0.25">
      <c r="A33" s="12">
        <v>92</v>
      </c>
      <c r="B33" s="13" t="s">
        <v>163</v>
      </c>
      <c r="C33" s="20"/>
      <c r="D33" s="20"/>
      <c r="E33" s="38"/>
      <c r="F33" s="20"/>
      <c r="G33" s="20"/>
      <c r="H33" s="20"/>
      <c r="I33" s="20"/>
      <c r="J33" s="20">
        <v>104768</v>
      </c>
      <c r="K33" s="20"/>
      <c r="L33" s="23">
        <f t="shared" si="11"/>
        <v>104768</v>
      </c>
    </row>
    <row r="34" spans="1:12" ht="31.5" x14ac:dyDescent="0.25">
      <c r="A34" s="12">
        <v>92</v>
      </c>
      <c r="B34" s="13" t="s">
        <v>164</v>
      </c>
      <c r="C34" s="20"/>
      <c r="D34" s="20"/>
      <c r="E34" s="38"/>
      <c r="F34" s="20"/>
      <c r="G34" s="20"/>
      <c r="H34" s="20"/>
      <c r="I34" s="20"/>
      <c r="J34" s="20">
        <v>2296</v>
      </c>
      <c r="K34" s="20"/>
      <c r="L34" s="23">
        <f t="shared" si="11"/>
        <v>2296</v>
      </c>
    </row>
    <row r="35" spans="1:12" ht="15.75" x14ac:dyDescent="0.25">
      <c r="A35" s="12">
        <v>92</v>
      </c>
      <c r="B35" s="13" t="s">
        <v>165</v>
      </c>
      <c r="C35" s="20"/>
      <c r="D35" s="20"/>
      <c r="E35" s="38"/>
      <c r="F35" s="20"/>
      <c r="G35" s="20"/>
      <c r="H35" s="20"/>
      <c r="I35" s="20"/>
      <c r="J35" s="20">
        <v>1932</v>
      </c>
      <c r="K35" s="20"/>
      <c r="L35" s="23">
        <f t="shared" si="11"/>
        <v>1932</v>
      </c>
    </row>
    <row r="36" spans="1:12" ht="31.5" x14ac:dyDescent="0.25">
      <c r="A36" s="43">
        <v>92</v>
      </c>
      <c r="B36" s="44" t="s">
        <v>166</v>
      </c>
      <c r="C36" s="45"/>
      <c r="D36" s="45"/>
      <c r="E36" s="46"/>
      <c r="F36" s="45"/>
      <c r="G36" s="45"/>
      <c r="H36" s="45"/>
      <c r="I36" s="45"/>
      <c r="J36" s="45">
        <v>1000</v>
      </c>
      <c r="K36" s="45"/>
      <c r="L36" s="41">
        <f t="shared" si="11"/>
        <v>1000</v>
      </c>
    </row>
    <row r="37" spans="1:12" ht="15.75" x14ac:dyDescent="0.25">
      <c r="A37" s="2"/>
      <c r="B37" s="3" t="s">
        <v>172</v>
      </c>
      <c r="C37" s="1">
        <f>C3</f>
        <v>6578200</v>
      </c>
      <c r="D37" s="1">
        <f t="shared" ref="D37:K37" si="12">D3</f>
        <v>800183</v>
      </c>
      <c r="E37" s="1">
        <f t="shared" si="12"/>
        <v>166800</v>
      </c>
      <c r="F37" s="1">
        <f t="shared" si="12"/>
        <v>455500</v>
      </c>
      <c r="G37" s="1">
        <f t="shared" si="12"/>
        <v>350000</v>
      </c>
      <c r="H37" s="1">
        <f t="shared" si="12"/>
        <v>51000</v>
      </c>
      <c r="I37" s="1">
        <f t="shared" si="12"/>
        <v>24000</v>
      </c>
      <c r="J37" s="1">
        <f t="shared" si="12"/>
        <v>169171</v>
      </c>
      <c r="K37" s="1">
        <f t="shared" si="12"/>
        <v>3600</v>
      </c>
      <c r="L37" s="23">
        <f t="shared" ref="L37" si="13">SUM(B37:K37)</f>
        <v>8598454</v>
      </c>
    </row>
    <row r="38" spans="1:12" ht="15.75" x14ac:dyDescent="0.2">
      <c r="A38" s="40"/>
      <c r="B38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Marina</cp:lastModifiedBy>
  <cp:lastPrinted>2021-04-16T11:43:49Z</cp:lastPrinted>
  <dcterms:created xsi:type="dcterms:W3CDTF">2004-09-15T17:36:42Z</dcterms:created>
  <dcterms:modified xsi:type="dcterms:W3CDTF">2022-02-07T14:04:05Z</dcterms:modified>
</cp:coreProperties>
</file>